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15480" windowHeight="11640" activeTab="2"/>
  </bookViews>
  <sheets>
    <sheet name="5-7 кл." sheetId="6" r:id="rId1"/>
    <sheet name="8-9 кл." sheetId="4" r:id="rId2"/>
    <sheet name="10-11 кл." sheetId="5" r:id="rId3"/>
  </sheets>
  <calcPr calcId="125725"/>
</workbook>
</file>

<file path=xl/calcChain.xml><?xml version="1.0" encoding="utf-8"?>
<calcChain xmlns="http://schemas.openxmlformats.org/spreadsheetml/2006/main">
  <c r="H70" i="5"/>
  <c r="H69"/>
  <c r="G51"/>
  <c r="G39"/>
  <c r="G38"/>
  <c r="G37"/>
  <c r="G36"/>
  <c r="G25"/>
  <c r="G24"/>
  <c r="E24"/>
  <c r="F69"/>
  <c r="E58" i="4"/>
  <c r="D58"/>
  <c r="E44"/>
  <c r="F44"/>
  <c r="G44"/>
  <c r="G58" s="1"/>
  <c r="D44"/>
  <c r="E52" i="6"/>
  <c r="D52"/>
  <c r="E30" i="4" l="1"/>
  <c r="F30"/>
  <c r="G30"/>
  <c r="H30"/>
  <c r="D30"/>
  <c r="E29"/>
  <c r="F29"/>
  <c r="G29"/>
  <c r="D29"/>
  <c r="F34" i="6"/>
  <c r="F33"/>
  <c r="E33"/>
  <c r="D34"/>
  <c r="D33"/>
  <c r="E38" i="5" l="1"/>
  <c r="E36"/>
  <c r="H55"/>
  <c r="H56"/>
  <c r="H57"/>
  <c r="G48" i="6" l="1"/>
  <c r="F51"/>
  <c r="F52" s="1"/>
  <c r="E51"/>
  <c r="D51"/>
  <c r="G50"/>
  <c r="G49"/>
  <c r="G47"/>
  <c r="G46"/>
  <c r="G45"/>
  <c r="G44"/>
  <c r="G41"/>
  <c r="G40"/>
  <c r="G38"/>
  <c r="G37"/>
  <c r="G36"/>
  <c r="G35"/>
  <c r="F43"/>
  <c r="E34"/>
  <c r="E43" s="1"/>
  <c r="D43"/>
  <c r="G43" s="1"/>
  <c r="F42"/>
  <c r="E42"/>
  <c r="D42"/>
  <c r="G32"/>
  <c r="G31"/>
  <c r="G30"/>
  <c r="G29"/>
  <c r="G28"/>
  <c r="G27"/>
  <c r="G26"/>
  <c r="G25"/>
  <c r="G24"/>
  <c r="G20"/>
  <c r="G19"/>
  <c r="G18"/>
  <c r="G17"/>
  <c r="G16"/>
  <c r="G15"/>
  <c r="G14"/>
  <c r="G13"/>
  <c r="G12"/>
  <c r="G11"/>
  <c r="G10"/>
  <c r="G9"/>
  <c r="G8"/>
  <c r="G7"/>
  <c r="H30" i="5"/>
  <c r="E37"/>
  <c r="E25"/>
  <c r="H29"/>
  <c r="G67"/>
  <c r="F67"/>
  <c r="E67"/>
  <c r="D67"/>
  <c r="D69" s="1"/>
  <c r="H66"/>
  <c r="H65"/>
  <c r="H64"/>
  <c r="H63"/>
  <c r="H62"/>
  <c r="G61"/>
  <c r="F61"/>
  <c r="E61"/>
  <c r="D61"/>
  <c r="H60"/>
  <c r="H59"/>
  <c r="H58"/>
  <c r="H54"/>
  <c r="H53"/>
  <c r="G50"/>
  <c r="E50"/>
  <c r="F49"/>
  <c r="F50" s="1"/>
  <c r="D49"/>
  <c r="H48"/>
  <c r="H47"/>
  <c r="H46"/>
  <c r="H45"/>
  <c r="H43"/>
  <c r="G42"/>
  <c r="F42"/>
  <c r="E42"/>
  <c r="D42"/>
  <c r="H41"/>
  <c r="H40"/>
  <c r="F36"/>
  <c r="F37" s="1"/>
  <c r="D36"/>
  <c r="H35"/>
  <c r="H34"/>
  <c r="H33"/>
  <c r="H32"/>
  <c r="H31"/>
  <c r="H28"/>
  <c r="H27"/>
  <c r="H26"/>
  <c r="F24"/>
  <c r="D24"/>
  <c r="H23"/>
  <c r="H22"/>
  <c r="H21"/>
  <c r="H20"/>
  <c r="H19"/>
  <c r="H18"/>
  <c r="H17"/>
  <c r="H16"/>
  <c r="H15"/>
  <c r="H14"/>
  <c r="H13"/>
  <c r="H12"/>
  <c r="H11"/>
  <c r="H10"/>
  <c r="H9"/>
  <c r="H8"/>
  <c r="H7"/>
  <c r="F51" l="1"/>
  <c r="H49"/>
  <c r="H67"/>
  <c r="G51" i="6"/>
  <c r="G52" s="1"/>
  <c r="G42"/>
  <c r="G33"/>
  <c r="G34"/>
  <c r="D38" i="5"/>
  <c r="G52"/>
  <c r="G69" s="1"/>
  <c r="E39"/>
  <c r="E52" s="1"/>
  <c r="E69" s="1"/>
  <c r="H25"/>
  <c r="H61"/>
  <c r="H24"/>
  <c r="D25"/>
  <c r="H36"/>
  <c r="D37"/>
  <c r="H37" s="1"/>
  <c r="H42"/>
  <c r="F25"/>
  <c r="F39" s="1"/>
  <c r="F52" s="1"/>
  <c r="D50"/>
  <c r="D51"/>
  <c r="H50"/>
  <c r="E51"/>
  <c r="F38"/>
  <c r="D52" i="4"/>
  <c r="E52"/>
  <c r="F52"/>
  <c r="F58" s="1"/>
  <c r="G52"/>
  <c r="H37"/>
  <c r="H35"/>
  <c r="H36"/>
  <c r="G39"/>
  <c r="F39"/>
  <c r="G37"/>
  <c r="F37"/>
  <c r="H52" l="1"/>
  <c r="D39" i="5"/>
  <c r="H38"/>
  <c r="H51" s="1"/>
  <c r="D52" l="1"/>
  <c r="H39"/>
  <c r="H52" s="1"/>
  <c r="H56" i="4"/>
  <c r="H53"/>
  <c r="H54"/>
  <c r="H55"/>
  <c r="H47"/>
  <c r="H48"/>
  <c r="H51"/>
  <c r="H41"/>
  <c r="D34"/>
  <c r="E34"/>
  <c r="F34"/>
  <c r="F38" s="1"/>
  <c r="G34"/>
  <c r="H50"/>
  <c r="H49"/>
  <c r="H46"/>
  <c r="H45"/>
  <c r="H43"/>
  <c r="H42"/>
  <c r="H40"/>
  <c r="H33"/>
  <c r="H32"/>
  <c r="H31"/>
  <c r="E39"/>
  <c r="D39"/>
  <c r="H39" s="1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44" l="1"/>
  <c r="H58" s="1"/>
  <c r="D38"/>
  <c r="G38"/>
  <c r="H34"/>
  <c r="E38"/>
  <c r="H29"/>
  <c r="H38" l="1"/>
</calcChain>
</file>

<file path=xl/sharedStrings.xml><?xml version="1.0" encoding="utf-8"?>
<sst xmlns="http://schemas.openxmlformats.org/spreadsheetml/2006/main" count="228" uniqueCount="123">
  <si>
    <t>Учебные   предметы</t>
  </si>
  <si>
    <t>10 классы</t>
  </si>
  <si>
    <t>11 классы</t>
  </si>
  <si>
    <t>10-11</t>
  </si>
  <si>
    <t>сумма часов</t>
  </si>
  <si>
    <t>8а</t>
  </si>
  <si>
    <t>9а</t>
  </si>
  <si>
    <t>11а</t>
  </si>
  <si>
    <t>Филология</t>
  </si>
  <si>
    <t>Русский язык</t>
  </si>
  <si>
    <t>Алгебра</t>
  </si>
  <si>
    <t>Геометрия</t>
  </si>
  <si>
    <t>История</t>
  </si>
  <si>
    <t>Обществознание</t>
  </si>
  <si>
    <t>География</t>
  </si>
  <si>
    <t>Биология</t>
  </si>
  <si>
    <t>Химия</t>
  </si>
  <si>
    <t>Искусство</t>
  </si>
  <si>
    <t>Математика</t>
  </si>
  <si>
    <t>ОБЖ</t>
  </si>
  <si>
    <t>10а</t>
  </si>
  <si>
    <t>10б</t>
  </si>
  <si>
    <t>11б</t>
  </si>
  <si>
    <t>9б</t>
  </si>
  <si>
    <t>8б</t>
  </si>
  <si>
    <t>Технология</t>
  </si>
  <si>
    <t>Итого часов инвариантной части с учетом деления</t>
  </si>
  <si>
    <t>Итого часов инвариантной и вариативной частей, с учетом деления</t>
  </si>
  <si>
    <t>Физика</t>
  </si>
  <si>
    <t>Физкультура  (1гр, 2гр)</t>
  </si>
  <si>
    <t>Сумма часов</t>
  </si>
  <si>
    <t xml:space="preserve">Алгебра </t>
  </si>
  <si>
    <t>Итого часов инвариантной и вариативной частей</t>
  </si>
  <si>
    <t>Образова-тельные области</t>
  </si>
  <si>
    <t>Количество часов</t>
  </si>
  <si>
    <t>осн,    лиц,</t>
  </si>
  <si>
    <t>Иностранный язык (анг,)  (1гр, 2гр)</t>
  </si>
  <si>
    <t>5-7 классы</t>
  </si>
  <si>
    <t>8-9 классы</t>
  </si>
  <si>
    <t>Информатика и ИКТ (1гр, 2гр)</t>
  </si>
  <si>
    <t>Родной язык</t>
  </si>
  <si>
    <t>Родная литература</t>
  </si>
  <si>
    <t>Культура народов РС(Я)</t>
  </si>
  <si>
    <t>Компьютерная графика</t>
  </si>
  <si>
    <t>Черчение</t>
  </si>
  <si>
    <t>Английский язык</t>
  </si>
  <si>
    <t>Математика +</t>
  </si>
  <si>
    <t>Общественно-научные предметы</t>
  </si>
  <si>
    <t>Математика и информатика</t>
  </si>
  <si>
    <t>Естественно-научные предметы</t>
  </si>
  <si>
    <t>Музыка</t>
  </si>
  <si>
    <t>Изобразительное искусство</t>
  </si>
  <si>
    <t>Физическая культура и ОБЖ</t>
  </si>
  <si>
    <t>Вариативная    часть</t>
  </si>
  <si>
    <t>внеурочная деятельность</t>
  </si>
  <si>
    <t>Якутский язык</t>
  </si>
  <si>
    <t>Якутская литература</t>
  </si>
  <si>
    <t>Основы духовно-нравственной культуры народов России</t>
  </si>
  <si>
    <t>Основы духовно-нравственной культуры народов России (Культура народов РС(Я))</t>
  </si>
  <si>
    <t>Итого: часов школьного компонента</t>
  </si>
  <si>
    <t>Прикладное творчество</t>
  </si>
  <si>
    <t>Региональный компонент</t>
  </si>
  <si>
    <t>Итого: часов регионального компонента</t>
  </si>
  <si>
    <t>Проектная деятельность/ элективные курсы</t>
  </si>
  <si>
    <t>Практика (в днях)</t>
  </si>
  <si>
    <t>Русская литература</t>
  </si>
  <si>
    <t>Естествознание</t>
  </si>
  <si>
    <t>Компонент ОУ (элективные курсы)</t>
  </si>
  <si>
    <t xml:space="preserve">Физика </t>
  </si>
  <si>
    <t>Консультации</t>
  </si>
  <si>
    <t>Итого часов вариативной части с учетом деления</t>
  </si>
  <si>
    <t>Итого  часов  вариативной части</t>
  </si>
  <si>
    <t>Базовый и профильный уровни</t>
  </si>
  <si>
    <t>Инвариантная часть (базовый уровень)</t>
  </si>
  <si>
    <t>физмат</t>
  </si>
  <si>
    <t>ест-науч, гум</t>
  </si>
  <si>
    <t>Итого  часов  инвариантной части</t>
  </si>
  <si>
    <t>Итого: часов проектной деятельности</t>
  </si>
  <si>
    <t>Итого: часов консультации</t>
  </si>
  <si>
    <t>5-7</t>
  </si>
  <si>
    <t>Обязательная часть</t>
  </si>
  <si>
    <t>Предметные области</t>
  </si>
  <si>
    <t>Итого: часов обязательной части</t>
  </si>
  <si>
    <t>Итого: часов обязательной части с учетом деления</t>
  </si>
  <si>
    <t>Часть, формируемая ОУ</t>
  </si>
  <si>
    <t>Итого: часов школьного компонента с учетом деления</t>
  </si>
  <si>
    <t>Черчение (компьютерная графика)</t>
  </si>
  <si>
    <t>Общеинтеллектуальное</t>
  </si>
  <si>
    <t>Техническое</t>
  </si>
  <si>
    <t>Социальное</t>
  </si>
  <si>
    <t>Дух-нравственное</t>
  </si>
  <si>
    <t>Спорт-оздоровительное</t>
  </si>
  <si>
    <t>Внеурочная деятельность</t>
  </si>
  <si>
    <t xml:space="preserve">Итого часов внеурочной деятельности </t>
  </si>
  <si>
    <t>Итого: часов аудиторной нагрузки</t>
  </si>
  <si>
    <t>Итого: часов аудиторной нагрузки с учетом деления</t>
  </si>
  <si>
    <t xml:space="preserve">Физкультура  </t>
  </si>
  <si>
    <t xml:space="preserve">Учебный план  МБОУ "Майинский лицей" на 2014-2015 учебный год  </t>
  </si>
  <si>
    <t>8-9</t>
  </si>
  <si>
    <t>Компонент ОУ</t>
  </si>
  <si>
    <t>Информационные технологии</t>
  </si>
  <si>
    <t>Часы по выбору</t>
  </si>
  <si>
    <t>Итого: часов по выбору</t>
  </si>
  <si>
    <t xml:space="preserve">Математика </t>
  </si>
  <si>
    <t>федеральный компонент</t>
  </si>
  <si>
    <t>Итого: часов федерального компонента</t>
  </si>
  <si>
    <t>Итого: часов федерального компонента с учетом деления</t>
  </si>
  <si>
    <t>10-11 классы</t>
  </si>
  <si>
    <t>Итого часов аудиторной нагрузки</t>
  </si>
  <si>
    <t>Итого часов аудиторной нагрузки с учетом деления</t>
  </si>
  <si>
    <t>Образовательные области</t>
  </si>
  <si>
    <t>ест-науч</t>
  </si>
  <si>
    <t>Право</t>
  </si>
  <si>
    <t>Экономика</t>
  </si>
  <si>
    <t>Физика (лицейский)</t>
  </si>
  <si>
    <t>Химия (лицейский)</t>
  </si>
  <si>
    <t>Информатика</t>
  </si>
  <si>
    <t xml:space="preserve">Начертательная геометрия </t>
  </si>
  <si>
    <t>Итого часов 5-11 кл.(урочн., внеурочн.части в сумме)</t>
  </si>
  <si>
    <t>Итого часов 10-11 кл.</t>
  </si>
  <si>
    <t>Проект "Ебугэ угэстэрэ"</t>
  </si>
  <si>
    <t>Литература</t>
  </si>
  <si>
    <t>Компьютерная графика (черчение)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</si>
</sst>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</font>
    <font>
      <sz val="7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sz val="9"/>
      <name val="Arial"/>
      <family val="2"/>
      <charset val="204"/>
    </font>
    <font>
      <sz val="9"/>
      <name val="Arial Narrow"/>
      <family val="2"/>
    </font>
    <font>
      <sz val="9"/>
      <name val="Arial"/>
      <family val="2"/>
    </font>
    <font>
      <sz val="9"/>
      <name val="Arial Black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sz val="9"/>
      <color indexed="61"/>
      <name val="Arial"/>
      <family val="2"/>
      <charset val="204"/>
    </font>
    <font>
      <sz val="10"/>
      <name val="Arial"/>
      <family val="2"/>
      <charset val="204"/>
    </font>
    <font>
      <i/>
      <sz val="9"/>
      <name val="Arial Narrow"/>
      <family val="2"/>
      <charset val="204"/>
    </font>
    <font>
      <i/>
      <sz val="9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i/>
      <sz val="9"/>
      <name val="Arial"/>
      <family val="2"/>
      <charset val="204"/>
    </font>
    <font>
      <b/>
      <sz val="8"/>
      <name val="Arial Narrow"/>
      <family val="2"/>
      <charset val="204"/>
    </font>
    <font>
      <b/>
      <sz val="9"/>
      <name val="Arial Black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 Black"/>
      <family val="2"/>
      <charset val="204"/>
    </font>
    <font>
      <b/>
      <i/>
      <sz val="9"/>
      <name val="Arial Narrow"/>
      <family val="2"/>
      <charset val="204"/>
    </font>
    <font>
      <b/>
      <i/>
      <sz val="9"/>
      <name val="Arial"/>
      <family val="2"/>
    </font>
    <font>
      <b/>
      <i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6">
    <xf numFmtId="0" fontId="0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9" fillId="0" borderId="14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2" fontId="12" fillId="0" borderId="8" xfId="0" applyNumberFormat="1" applyFont="1" applyFill="1" applyBorder="1" applyAlignment="1" applyProtection="1">
      <alignment horizontal="center" textRotation="90" wrapText="1"/>
    </xf>
    <xf numFmtId="2" fontId="7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/>
    </xf>
    <xf numFmtId="1" fontId="7" fillId="0" borderId="9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164" fontId="13" fillId="2" borderId="8" xfId="0" applyNumberFormat="1" applyFont="1" applyFill="1" applyBorder="1" applyAlignment="1" applyProtection="1">
      <alignment horizontal="center" vertical="center"/>
    </xf>
    <xf numFmtId="164" fontId="13" fillId="2" borderId="7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vertical="top"/>
    </xf>
    <xf numFmtId="164" fontId="13" fillId="3" borderId="8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164" fontId="4" fillId="4" borderId="8" xfId="0" applyNumberFormat="1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top"/>
    </xf>
    <xf numFmtId="0" fontId="9" fillId="2" borderId="12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vertical="top" wrapText="1"/>
    </xf>
    <xf numFmtId="0" fontId="15" fillId="0" borderId="1" xfId="0" applyNumberFormat="1" applyFont="1" applyFill="1" applyBorder="1" applyAlignment="1" applyProtection="1">
      <alignment vertical="top"/>
    </xf>
    <xf numFmtId="0" fontId="15" fillId="0" borderId="4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11" xfId="0" applyNumberFormat="1" applyFont="1" applyFill="1" applyBorder="1" applyAlignment="1" applyProtection="1">
      <alignment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9" fillId="0" borderId="12" xfId="0" applyNumberFormat="1" applyFont="1" applyFill="1" applyBorder="1" applyAlignment="1" applyProtection="1">
      <alignment vertical="center"/>
    </xf>
    <xf numFmtId="0" fontId="9" fillId="0" borderId="12" xfId="0" applyNumberFormat="1" applyFont="1" applyFill="1" applyBorder="1" applyAlignment="1" applyProtection="1">
      <alignment vertical="center" wrapText="1"/>
    </xf>
    <xf numFmtId="0" fontId="9" fillId="2" borderId="9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/>
    </xf>
    <xf numFmtId="0" fontId="9" fillId="2" borderId="16" xfId="0" applyNumberFormat="1" applyFont="1" applyFill="1" applyBorder="1" applyAlignment="1" applyProtection="1">
      <alignment horizontal="left" vertical="center" wrapText="1"/>
    </xf>
    <xf numFmtId="0" fontId="15" fillId="2" borderId="26" xfId="0" applyNumberFormat="1" applyFont="1" applyFill="1" applyBorder="1" applyAlignment="1" applyProtection="1">
      <alignment horizontal="left" vertical="top"/>
    </xf>
    <xf numFmtId="0" fontId="8" fillId="2" borderId="27" xfId="0" applyNumberFormat="1" applyFont="1" applyFill="1" applyBorder="1" applyAlignment="1" applyProtection="1">
      <alignment horizontal="left" vertical="top"/>
    </xf>
    <xf numFmtId="0" fontId="9" fillId="2" borderId="27" xfId="0" applyNumberFormat="1" applyFont="1" applyFill="1" applyBorder="1" applyAlignment="1" applyProtection="1">
      <alignment horizontal="left" vertical="top"/>
    </xf>
    <xf numFmtId="164" fontId="13" fillId="2" borderId="28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vertical="center" wrapText="1"/>
    </xf>
    <xf numFmtId="0" fontId="9" fillId="0" borderId="10" xfId="0" applyNumberFormat="1" applyFont="1" applyFill="1" applyBorder="1" applyAlignment="1" applyProtection="1">
      <alignment horizontal="left" vertical="center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19" fillId="2" borderId="27" xfId="0" applyNumberFormat="1" applyFont="1" applyFill="1" applyBorder="1" applyAlignment="1" applyProtection="1">
      <alignment horizontal="left" vertical="top"/>
    </xf>
    <xf numFmtId="0" fontId="15" fillId="2" borderId="27" xfId="0" applyNumberFormat="1" applyFont="1" applyFill="1" applyBorder="1" applyAlignment="1" applyProtection="1">
      <alignment horizontal="left" vertical="top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top"/>
    </xf>
    <xf numFmtId="164" fontId="4" fillId="4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164" fontId="4" fillId="4" borderId="9" xfId="0" applyNumberFormat="1" applyFont="1" applyFill="1" applyBorder="1" applyAlignment="1" applyProtection="1">
      <alignment horizontal="center" vertical="center"/>
      <protection locked="0"/>
    </xf>
    <xf numFmtId="164" fontId="4" fillId="4" borderId="10" xfId="0" applyNumberFormat="1" applyFont="1" applyFill="1" applyBorder="1" applyAlignment="1" applyProtection="1">
      <alignment horizontal="center" vertical="center"/>
      <protection locked="0"/>
    </xf>
    <xf numFmtId="164" fontId="4" fillId="4" borderId="13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7" xfId="0" applyNumberFormat="1" applyFont="1" applyFill="1" applyBorder="1" applyAlignment="1" applyProtection="1">
      <alignment horizontal="center" vertical="center"/>
      <protection locked="0"/>
    </xf>
    <xf numFmtId="164" fontId="4" fillId="3" borderId="8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164" fontId="4" fillId="4" borderId="1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1" fontId="4" fillId="0" borderId="8" xfId="0" applyNumberFormat="1" applyFont="1" applyFill="1" applyBorder="1" applyAlignment="1" applyProtection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3" fillId="2" borderId="8" xfId="0" applyNumberFormat="1" applyFont="1" applyFill="1" applyBorder="1" applyAlignment="1" applyProtection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13" fillId="2" borderId="10" xfId="0" applyNumberFormat="1" applyFont="1" applyFill="1" applyBorder="1" applyAlignment="1" applyProtection="1">
      <alignment horizontal="center" vertical="center"/>
    </xf>
    <xf numFmtId="1" fontId="13" fillId="2" borderId="7" xfId="0" applyNumberFormat="1" applyFont="1" applyFill="1" applyBorder="1" applyAlignment="1" applyProtection="1">
      <alignment horizontal="center" vertical="center"/>
    </xf>
    <xf numFmtId="1" fontId="10" fillId="0" borderId="8" xfId="0" applyNumberFormat="1" applyFont="1" applyFill="1" applyBorder="1" applyAlignment="1" applyProtection="1">
      <alignment horizontal="center" vertical="center"/>
      <protection locked="0"/>
    </xf>
    <xf numFmtId="1" fontId="13" fillId="0" borderId="8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1" fontId="13" fillId="2" borderId="9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1" fontId="4" fillId="0" borderId="10" xfId="0" applyNumberFormat="1" applyFont="1" applyFill="1" applyBorder="1" applyAlignment="1" applyProtection="1">
      <alignment horizontal="center" vertical="center"/>
    </xf>
    <xf numFmtId="1" fontId="4" fillId="2" borderId="31" xfId="0" applyNumberFormat="1" applyFont="1" applyFill="1" applyBorder="1" applyAlignment="1" applyProtection="1">
      <alignment horizontal="center" vertical="center"/>
    </xf>
    <xf numFmtId="1" fontId="4" fillId="2" borderId="32" xfId="0" applyNumberFormat="1" applyFont="1" applyFill="1" applyBorder="1" applyAlignment="1" applyProtection="1">
      <alignment horizontal="center" vertical="center"/>
    </xf>
    <xf numFmtId="0" fontId="9" fillId="2" borderId="9" xfId="0" applyNumberFormat="1" applyFont="1" applyFill="1" applyBorder="1" applyAlignment="1" applyProtection="1">
      <alignment horizontal="left" vertical="center" wrapText="1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13" fillId="2" borderId="28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0" fontId="9" fillId="3" borderId="26" xfId="0" applyNumberFormat="1" applyFont="1" applyFill="1" applyBorder="1" applyAlignment="1" applyProtection="1">
      <alignment vertical="center" wrapText="1"/>
    </xf>
    <xf numFmtId="0" fontId="9" fillId="3" borderId="26" xfId="0" applyNumberFormat="1" applyFont="1" applyFill="1" applyBorder="1" applyAlignment="1" applyProtection="1">
      <alignment vertical="top"/>
    </xf>
    <xf numFmtId="1" fontId="13" fillId="2" borderId="5" xfId="0" applyNumberFormat="1" applyFont="1" applyFill="1" applyBorder="1" applyAlignment="1" applyProtection="1">
      <alignment horizontal="center" vertical="center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/>
    </xf>
    <xf numFmtId="1" fontId="4" fillId="0" borderId="9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1" fontId="13" fillId="0" borderId="10" xfId="0" applyNumberFormat="1" applyFont="1" applyFill="1" applyBorder="1" applyAlignment="1" applyProtection="1">
      <alignment horizontal="center" vertical="center"/>
    </xf>
    <xf numFmtId="0" fontId="9" fillId="2" borderId="26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1" fontId="13" fillId="0" borderId="9" xfId="0" applyNumberFormat="1" applyFont="1" applyFill="1" applyBorder="1" applyAlignment="1" applyProtection="1">
      <alignment horizontal="center" vertical="center"/>
    </xf>
    <xf numFmtId="0" fontId="9" fillId="3" borderId="29" xfId="0" applyNumberFormat="1" applyFont="1" applyFill="1" applyBorder="1" applyAlignment="1" applyProtection="1">
      <alignment horizontal="left" vertical="center" wrapText="1"/>
    </xf>
    <xf numFmtId="1" fontId="4" fillId="3" borderId="27" xfId="0" applyNumberFormat="1" applyFont="1" applyFill="1" applyBorder="1" applyAlignment="1" applyProtection="1">
      <alignment horizontal="center" vertical="center"/>
      <protection locked="0"/>
    </xf>
    <xf numFmtId="1" fontId="13" fillId="3" borderId="28" xfId="0" applyNumberFormat="1" applyFont="1" applyFill="1" applyBorder="1" applyAlignment="1" applyProtection="1">
      <alignment horizontal="center" vertical="center"/>
    </xf>
    <xf numFmtId="2" fontId="21" fillId="3" borderId="8" xfId="0" applyNumberFormat="1" applyFont="1" applyFill="1" applyBorder="1" applyAlignment="1" applyProtection="1">
      <alignment vertical="top"/>
    </xf>
    <xf numFmtId="0" fontId="9" fillId="2" borderId="26" xfId="0" applyNumberFormat="1" applyFont="1" applyFill="1" applyBorder="1" applyAlignment="1" applyProtection="1">
      <alignment vertical="center"/>
    </xf>
    <xf numFmtId="0" fontId="9" fillId="2" borderId="27" xfId="0" applyNumberFormat="1" applyFont="1" applyFill="1" applyBorder="1" applyAlignment="1" applyProtection="1">
      <alignment vertical="center"/>
    </xf>
    <xf numFmtId="1" fontId="4" fillId="2" borderId="27" xfId="0" applyNumberFormat="1" applyFont="1" applyFill="1" applyBorder="1" applyAlignment="1" applyProtection="1">
      <alignment horizontal="center"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vertical="top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vertical="center" wrapText="1"/>
    </xf>
    <xf numFmtId="0" fontId="9" fillId="0" borderId="8" xfId="0" applyNumberFormat="1" applyFont="1" applyFill="1" applyBorder="1" applyAlignment="1" applyProtection="1">
      <alignment vertical="center" wrapText="1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vertical="top"/>
    </xf>
    <xf numFmtId="164" fontId="13" fillId="2" borderId="9" xfId="0" applyNumberFormat="1" applyFont="1" applyFill="1" applyBorder="1" applyAlignment="1" applyProtection="1">
      <alignment horizontal="center" vertical="center"/>
    </xf>
    <xf numFmtId="164" fontId="13" fillId="2" borderId="10" xfId="0" applyNumberFormat="1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vertical="center"/>
    </xf>
    <xf numFmtId="0" fontId="9" fillId="0" borderId="1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9" fillId="0" borderId="9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9" fillId="0" borderId="8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vertical="center" wrapText="1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vertical="top" wrapText="1"/>
    </xf>
    <xf numFmtId="164" fontId="8" fillId="0" borderId="8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5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 textRotation="90" wrapText="1"/>
    </xf>
    <xf numFmtId="164" fontId="7" fillId="0" borderId="9" xfId="0" applyNumberFormat="1" applyFont="1" applyFill="1" applyBorder="1" applyAlignment="1" applyProtection="1">
      <alignment horizontal="center"/>
    </xf>
    <xf numFmtId="164" fontId="7" fillId="0" borderId="13" xfId="0" applyNumberFormat="1" applyFont="1" applyFill="1" applyBorder="1" applyAlignment="1" applyProtection="1">
      <alignment horizontal="center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 applyProtection="1">
      <alignment horizontal="center"/>
    </xf>
    <xf numFmtId="164" fontId="21" fillId="2" borderId="8" xfId="0" applyNumberFormat="1" applyFont="1" applyFill="1" applyBorder="1" applyAlignment="1" applyProtection="1">
      <alignment horizontal="center"/>
    </xf>
    <xf numFmtId="164" fontId="0" fillId="0" borderId="8" xfId="0" applyNumberFormat="1" applyFont="1" applyFill="1" applyBorder="1" applyAlignment="1" applyProtection="1"/>
    <xf numFmtId="164" fontId="21" fillId="2" borderId="9" xfId="0" applyNumberFormat="1" applyFont="1" applyFill="1" applyBorder="1" applyAlignment="1" applyProtection="1">
      <alignment horizontal="center"/>
    </xf>
    <xf numFmtId="164" fontId="6" fillId="2" borderId="25" xfId="0" applyNumberFormat="1" applyFont="1" applyFill="1" applyBorder="1" applyAlignment="1" applyProtection="1">
      <alignment horizontal="center"/>
    </xf>
    <xf numFmtId="164" fontId="27" fillId="2" borderId="28" xfId="0" applyNumberFormat="1" applyFont="1" applyFill="1" applyBorder="1" applyAlignment="1" applyProtection="1">
      <alignment horizontal="center"/>
    </xf>
    <xf numFmtId="164" fontId="6" fillId="2" borderId="27" xfId="0" applyNumberFormat="1" applyFont="1" applyFill="1" applyBorder="1" applyAlignment="1" applyProtection="1">
      <alignment horizontal="center"/>
    </xf>
    <xf numFmtId="164" fontId="8" fillId="0" borderId="10" xfId="0" applyNumberFormat="1" applyFont="1" applyFill="1" applyBorder="1" applyAlignment="1" applyProtection="1">
      <alignment horizontal="center"/>
      <protection locked="0"/>
    </xf>
    <xf numFmtId="164" fontId="21" fillId="2" borderId="10" xfId="0" applyNumberFormat="1" applyFont="1" applyFill="1" applyBorder="1" applyAlignment="1" applyProtection="1">
      <alignment horizontal="center"/>
    </xf>
    <xf numFmtId="164" fontId="21" fillId="2" borderId="14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164" fontId="4" fillId="0" borderId="9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/>
    <xf numFmtId="164" fontId="9" fillId="5" borderId="8" xfId="0" applyNumberFormat="1" applyFont="1" applyFill="1" applyBorder="1" applyAlignment="1" applyProtection="1">
      <alignment horizontal="center" wrapText="1"/>
    </xf>
    <xf numFmtId="164" fontId="6" fillId="2" borderId="8" xfId="0" applyNumberFormat="1" applyFont="1" applyFill="1" applyBorder="1" applyAlignment="1" applyProtection="1">
      <alignment horizontal="center"/>
    </xf>
    <xf numFmtId="164" fontId="27" fillId="2" borderId="8" xfId="0" applyNumberFormat="1" applyFont="1" applyFill="1" applyBorder="1" applyAlignment="1" applyProtection="1">
      <alignment horizontal="center"/>
    </xf>
    <xf numFmtId="164" fontId="6" fillId="2" borderId="9" xfId="0" applyNumberFormat="1" applyFont="1" applyFill="1" applyBorder="1" applyAlignment="1" applyProtection="1">
      <alignment horizontal="center"/>
    </xf>
    <xf numFmtId="164" fontId="27" fillId="2" borderId="9" xfId="0" applyNumberFormat="1" applyFont="1" applyFill="1" applyBorder="1" applyAlignment="1" applyProtection="1">
      <alignment horizontal="center"/>
    </xf>
    <xf numFmtId="164" fontId="6" fillId="2" borderId="27" xfId="0" applyNumberFormat="1" applyFont="1" applyFill="1" applyBorder="1" applyAlignment="1" applyProtection="1">
      <alignment horizontal="center"/>
      <protection locked="0"/>
    </xf>
    <xf numFmtId="164" fontId="21" fillId="2" borderId="28" xfId="0" applyNumberFormat="1" applyFont="1" applyFill="1" applyBorder="1" applyAlignment="1" applyProtection="1">
      <alignment horizontal="center"/>
    </xf>
    <xf numFmtId="164" fontId="8" fillId="2" borderId="27" xfId="0" applyNumberFormat="1" applyFont="1" applyFill="1" applyBorder="1" applyAlignment="1" applyProtection="1">
      <alignment horizontal="center"/>
      <protection locked="0"/>
    </xf>
    <xf numFmtId="164" fontId="21" fillId="2" borderId="28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2" borderId="8" xfId="0" applyNumberFormat="1" applyFont="1" applyFill="1" applyBorder="1" applyAlignment="1" applyProtection="1">
      <alignment horizontal="center"/>
      <protection locked="0"/>
    </xf>
    <xf numFmtId="164" fontId="6" fillId="2" borderId="9" xfId="0" applyNumberFormat="1" applyFont="1" applyFill="1" applyBorder="1" applyAlignment="1" applyProtection="1">
      <alignment horizontal="center"/>
      <protection locked="0"/>
    </xf>
    <xf numFmtId="164" fontId="20" fillId="2" borderId="27" xfId="0" applyNumberFormat="1" applyFont="1" applyFill="1" applyBorder="1" applyAlignment="1" applyProtection="1">
      <alignment horizontal="center"/>
      <protection locked="0"/>
    </xf>
    <xf numFmtId="164" fontId="19" fillId="2" borderId="27" xfId="0" applyNumberFormat="1" applyFont="1" applyFill="1" applyBorder="1" applyAlignment="1" applyProtection="1">
      <alignment horizontal="center"/>
      <protection locked="0"/>
    </xf>
    <xf numFmtId="164" fontId="4" fillId="3" borderId="27" xfId="0" applyNumberFormat="1" applyFont="1" applyFill="1" applyBorder="1" applyAlignment="1" applyProtection="1">
      <alignment horizontal="center"/>
    </xf>
    <xf numFmtId="164" fontId="21" fillId="3" borderId="28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164" fontId="21" fillId="2" borderId="15" xfId="0" applyNumberFormat="1" applyFont="1" applyFill="1" applyBorder="1" applyAlignment="1" applyProtection="1">
      <alignment horizontal="center"/>
    </xf>
    <xf numFmtId="164" fontId="21" fillId="3" borderId="28" xfId="0" applyNumberFormat="1" applyFont="1" applyFill="1" applyBorder="1" applyAlignment="1" applyProtection="1"/>
    <xf numFmtId="164" fontId="4" fillId="0" borderId="8" xfId="0" applyNumberFormat="1" applyFont="1" applyFill="1" applyBorder="1" applyAlignment="1" applyProtection="1"/>
    <xf numFmtId="164" fontId="21" fillId="0" borderId="8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4" fontId="28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vertical="center" wrapText="1" shrinkToFit="1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/>
      <protection locked="0"/>
    </xf>
    <xf numFmtId="164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NumberFormat="1" applyFont="1" applyFill="1" applyBorder="1" applyAlignment="1" applyProtection="1">
      <alignment horizontal="center" vertical="top"/>
    </xf>
    <xf numFmtId="164" fontId="4" fillId="4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NumberFormat="1" applyFont="1" applyFill="1" applyBorder="1" applyAlignment="1" applyProtection="1">
      <alignment vertical="center"/>
    </xf>
    <xf numFmtId="0" fontId="16" fillId="2" borderId="39" xfId="0" applyNumberFormat="1" applyFont="1" applyFill="1" applyBorder="1" applyAlignment="1" applyProtection="1">
      <alignment vertical="top"/>
    </xf>
    <xf numFmtId="0" fontId="9" fillId="2" borderId="33" xfId="0" applyNumberFormat="1" applyFont="1" applyFill="1" applyBorder="1" applyAlignment="1" applyProtection="1">
      <alignment vertical="center"/>
    </xf>
    <xf numFmtId="164" fontId="4" fillId="2" borderId="25" xfId="0" applyNumberFormat="1" applyFont="1" applyFill="1" applyBorder="1" applyAlignment="1" applyProtection="1">
      <alignment horizontal="center" vertical="center"/>
    </xf>
    <xf numFmtId="164" fontId="4" fillId="2" borderId="41" xfId="0" applyNumberFormat="1" applyFont="1" applyFill="1" applyBorder="1" applyAlignment="1" applyProtection="1">
      <alignment horizontal="center" vertical="center"/>
    </xf>
    <xf numFmtId="0" fontId="9" fillId="2" borderId="29" xfId="0" applyNumberFormat="1" applyFont="1" applyFill="1" applyBorder="1" applyAlignment="1" applyProtection="1">
      <alignment vertical="center"/>
    </xf>
    <xf numFmtId="0" fontId="16" fillId="2" borderId="30" xfId="0" applyNumberFormat="1" applyFont="1" applyFill="1" applyBorder="1" applyAlignment="1" applyProtection="1">
      <alignment vertical="top"/>
    </xf>
    <xf numFmtId="0" fontId="9" fillId="2" borderId="31" xfId="0" applyNumberFormat="1" applyFont="1" applyFill="1" applyBorder="1" applyAlignment="1" applyProtection="1">
      <alignment vertical="center"/>
    </xf>
    <xf numFmtId="164" fontId="4" fillId="2" borderId="27" xfId="0" applyNumberFormat="1" applyFont="1" applyFill="1" applyBorder="1" applyAlignment="1" applyProtection="1">
      <alignment horizontal="center" vertical="center"/>
    </xf>
    <xf numFmtId="164" fontId="4" fillId="2" borderId="28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13" fillId="2" borderId="43" xfId="0" applyNumberFormat="1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Alignment="1" applyProtection="1">
      <alignment horizontal="center" vertical="top"/>
    </xf>
    <xf numFmtId="2" fontId="13" fillId="3" borderId="9" xfId="0" applyNumberFormat="1" applyFont="1" applyFill="1" applyBorder="1" applyAlignment="1" applyProtection="1">
      <alignment horizontal="center" vertical="center"/>
    </xf>
    <xf numFmtId="164" fontId="4" fillId="2" borderId="31" xfId="0" applyNumberFormat="1" applyFont="1" applyFill="1" applyBorder="1" applyAlignment="1" applyProtection="1">
      <alignment horizontal="center" vertical="center"/>
    </xf>
    <xf numFmtId="164" fontId="4" fillId="2" borderId="32" xfId="0" applyNumberFormat="1" applyFont="1" applyFill="1" applyBorder="1" applyAlignment="1" applyProtection="1">
      <alignment horizontal="center" vertical="center"/>
    </xf>
    <xf numFmtId="2" fontId="28" fillId="0" borderId="40" xfId="0" applyNumberFormat="1" applyFont="1" applyFill="1" applyBorder="1" applyAlignment="1" applyProtection="1">
      <alignment horizontal="center" vertical="center"/>
    </xf>
    <xf numFmtId="164" fontId="13" fillId="4" borderId="8" xfId="0" applyNumberFormat="1" applyFont="1" applyFill="1" applyBorder="1" applyAlignment="1" applyProtection="1">
      <alignment horizontal="center" vertical="center"/>
    </xf>
    <xf numFmtId="164" fontId="13" fillId="4" borderId="8" xfId="0" applyNumberFormat="1" applyFont="1" applyFill="1" applyBorder="1" applyAlignment="1" applyProtection="1">
      <alignment horizontal="center" vertical="center"/>
      <protection locked="0"/>
    </xf>
    <xf numFmtId="164" fontId="13" fillId="4" borderId="9" xfId="0" applyNumberFormat="1" applyFont="1" applyFill="1" applyBorder="1" applyAlignment="1" applyProtection="1">
      <alignment horizontal="center" vertical="center"/>
      <protection locked="0"/>
    </xf>
    <xf numFmtId="1" fontId="13" fillId="0" borderId="9" xfId="0" applyNumberFormat="1" applyFont="1" applyFill="1" applyBorder="1" applyAlignment="1" applyProtection="1">
      <alignment horizontal="center" vertical="center"/>
      <protection locked="0"/>
    </xf>
    <xf numFmtId="1" fontId="13" fillId="0" borderId="8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left" vertical="center"/>
    </xf>
    <xf numFmtId="164" fontId="4" fillId="0" borderId="8" xfId="0" applyNumberFormat="1" applyFont="1" applyFill="1" applyBorder="1" applyAlignment="1" applyProtection="1">
      <alignment horizontal="center"/>
    </xf>
    <xf numFmtId="164" fontId="4" fillId="3" borderId="27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vertical="top"/>
    </xf>
    <xf numFmtId="164" fontId="13" fillId="0" borderId="8" xfId="0" applyNumberFormat="1" applyFont="1" applyFill="1" applyBorder="1" applyAlignment="1" applyProtection="1">
      <alignment horizontal="center"/>
      <protection locked="0"/>
    </xf>
    <xf numFmtId="164" fontId="13" fillId="0" borderId="10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10" xfId="0" applyNumberFormat="1" applyFont="1" applyFill="1" applyBorder="1" applyAlignment="1" applyProtection="1">
      <alignment horizontal="center" vertical="center" textRotation="90"/>
    </xf>
    <xf numFmtId="0" fontId="4" fillId="0" borderId="0" xfId="0" applyNumberFormat="1" applyFont="1" applyFill="1" applyBorder="1" applyAlignment="1" applyProtection="1">
      <alignment horizontal="center" vertical="top"/>
    </xf>
    <xf numFmtId="2" fontId="7" fillId="0" borderId="21" xfId="0" applyNumberFormat="1" applyFont="1" applyFill="1" applyBorder="1" applyAlignment="1" applyProtection="1">
      <alignment horizontal="center" vertical="center"/>
    </xf>
    <xf numFmtId="2" fontId="7" fillId="0" borderId="22" xfId="0" applyNumberFormat="1" applyFont="1" applyFill="1" applyBorder="1" applyAlignment="1" applyProtection="1">
      <alignment horizontal="center" vertical="center"/>
    </xf>
    <xf numFmtId="2" fontId="12" fillId="2" borderId="9" xfId="0" applyNumberFormat="1" applyFont="1" applyFill="1" applyBorder="1" applyAlignment="1" applyProtection="1">
      <alignment horizontal="center" vertical="center" textRotation="90" wrapText="1"/>
    </xf>
    <xf numFmtId="2" fontId="12" fillId="2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NumberFormat="1" applyFont="1" applyFill="1" applyBorder="1" applyAlignment="1" applyProtection="1">
      <alignment vertical="top" wrapText="1"/>
    </xf>
    <xf numFmtId="0" fontId="7" fillId="0" borderId="13" xfId="0" applyNumberFormat="1" applyFont="1" applyFill="1" applyBorder="1" applyAlignment="1" applyProtection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2" fontId="7" fillId="0" borderId="12" xfId="0" applyNumberFormat="1" applyFont="1" applyFill="1" applyBorder="1" applyAlignment="1" applyProtection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 vertical="center"/>
    </xf>
    <xf numFmtId="164" fontId="13" fillId="2" borderId="9" xfId="0" applyNumberFormat="1" applyFont="1" applyFill="1" applyBorder="1" applyAlignment="1" applyProtection="1">
      <alignment horizontal="center" vertical="center"/>
    </xf>
    <xf numFmtId="164" fontId="13" fillId="2" borderId="13" xfId="0" applyNumberFormat="1" applyFont="1" applyFill="1" applyBorder="1" applyAlignment="1" applyProtection="1">
      <alignment horizontal="center" vertical="center"/>
    </xf>
    <xf numFmtId="164" fontId="13" fillId="2" borderId="10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left" vertical="top" wrapText="1"/>
    </xf>
    <xf numFmtId="0" fontId="14" fillId="0" borderId="7" xfId="0" applyNumberFormat="1" applyFont="1" applyFill="1" applyBorder="1" applyAlignment="1" applyProtection="1">
      <alignment horizontal="left" vertical="top" wrapText="1"/>
    </xf>
    <xf numFmtId="0" fontId="9" fillId="2" borderId="30" xfId="0" applyNumberFormat="1" applyFont="1" applyFill="1" applyBorder="1" applyAlignment="1" applyProtection="1">
      <alignment horizontal="left" vertical="center" wrapText="1"/>
    </xf>
    <xf numFmtId="0" fontId="16" fillId="5" borderId="30" xfId="0" applyNumberFormat="1" applyFont="1" applyFill="1" applyBorder="1" applyAlignment="1" applyProtection="1">
      <alignment horizontal="left" vertical="center" wrapText="1"/>
    </xf>
    <xf numFmtId="0" fontId="7" fillId="5" borderId="31" xfId="0" applyNumberFormat="1" applyFont="1" applyFill="1" applyBorder="1" applyAlignment="1" applyProtection="1">
      <alignment horizontal="left" vertical="center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textRotation="90"/>
    </xf>
    <xf numFmtId="0" fontId="23" fillId="0" borderId="36" xfId="0" applyNumberFormat="1" applyFont="1" applyFill="1" applyBorder="1" applyAlignment="1" applyProtection="1">
      <alignment horizontal="center" vertical="center" textRotation="90"/>
    </xf>
    <xf numFmtId="0" fontId="23" fillId="0" borderId="37" xfId="0" applyNumberFormat="1" applyFont="1" applyFill="1" applyBorder="1" applyAlignment="1" applyProtection="1">
      <alignment horizontal="center" vertical="center" textRotation="90"/>
    </xf>
    <xf numFmtId="49" fontId="14" fillId="0" borderId="15" xfId="0" applyNumberFormat="1" applyFont="1" applyFill="1" applyBorder="1" applyAlignment="1" applyProtection="1">
      <alignment horizontal="left" vertical="top" wrapText="1"/>
    </xf>
    <xf numFmtId="49" fontId="14" fillId="0" borderId="5" xfId="0" applyNumberFormat="1" applyFont="1" applyFill="1" applyBorder="1" applyAlignment="1" applyProtection="1">
      <alignment horizontal="left" vertical="top" wrapText="1"/>
    </xf>
    <xf numFmtId="49" fontId="14" fillId="0" borderId="7" xfId="0" applyNumberFormat="1" applyFont="1" applyFill="1" applyBorder="1" applyAlignment="1" applyProtection="1">
      <alignment horizontal="left" vertical="top" wrapText="1"/>
    </xf>
    <xf numFmtId="0" fontId="9" fillId="0" borderId="9" xfId="0" applyNumberFormat="1" applyFont="1" applyFill="1" applyBorder="1" applyAlignment="1" applyProtection="1">
      <alignment horizontal="left" vertical="top"/>
    </xf>
    <xf numFmtId="0" fontId="9" fillId="0" borderId="13" xfId="0" applyNumberFormat="1" applyFont="1" applyFill="1" applyBorder="1" applyAlignment="1" applyProtection="1">
      <alignment horizontal="left" vertical="top"/>
    </xf>
    <xf numFmtId="0" fontId="14" fillId="0" borderId="15" xfId="0" applyNumberFormat="1" applyFont="1" applyFill="1" applyBorder="1" applyAlignment="1" applyProtection="1">
      <alignment horizontal="left" vertical="top"/>
    </xf>
    <xf numFmtId="0" fontId="14" fillId="0" borderId="5" xfId="0" applyNumberFormat="1" applyFont="1" applyFill="1" applyBorder="1" applyAlignment="1" applyProtection="1">
      <alignment horizontal="left" vertical="top"/>
    </xf>
    <xf numFmtId="0" fontId="14" fillId="0" borderId="7" xfId="0" applyNumberFormat="1" applyFont="1" applyFill="1" applyBorder="1" applyAlignment="1" applyProtection="1">
      <alignment horizontal="left" vertical="top"/>
    </xf>
    <xf numFmtId="0" fontId="9" fillId="0" borderId="10" xfId="0" applyNumberFormat="1" applyFont="1" applyFill="1" applyBorder="1" applyAlignment="1" applyProtection="1">
      <alignment horizontal="left" vertical="top"/>
    </xf>
    <xf numFmtId="0" fontId="9" fillId="0" borderId="9" xfId="0" applyNumberFormat="1" applyFont="1" applyFill="1" applyBorder="1" applyAlignment="1" applyProtection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</xf>
    <xf numFmtId="0" fontId="15" fillId="0" borderId="20" xfId="0" applyNumberFormat="1" applyFont="1" applyFill="1" applyBorder="1" applyAlignment="1" applyProtection="1">
      <alignment horizontal="left" vertical="top" wrapText="1"/>
    </xf>
    <xf numFmtId="0" fontId="15" fillId="0" borderId="13" xfId="0" applyNumberFormat="1" applyFont="1" applyFill="1" applyBorder="1" applyAlignment="1" applyProtection="1">
      <alignment horizontal="left" vertical="top" wrapText="1"/>
    </xf>
    <xf numFmtId="0" fontId="15" fillId="0" borderId="10" xfId="0" applyNumberFormat="1" applyFont="1" applyFill="1" applyBorder="1" applyAlignment="1" applyProtection="1">
      <alignment horizontal="left" vertical="top" wrapText="1"/>
    </xf>
    <xf numFmtId="0" fontId="11" fillId="0" borderId="8" xfId="0" applyNumberFormat="1" applyFont="1" applyFill="1" applyBorder="1" applyAlignment="1" applyProtection="1">
      <alignment horizontal="left" vertical="top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left" vertical="center" wrapText="1"/>
    </xf>
    <xf numFmtId="0" fontId="16" fillId="5" borderId="17" xfId="0" applyNumberFormat="1" applyFont="1" applyFill="1" applyBorder="1" applyAlignment="1" applyProtection="1">
      <alignment horizontal="left" vertical="center" wrapText="1"/>
    </xf>
    <xf numFmtId="0" fontId="7" fillId="5" borderId="15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center" vertical="top"/>
    </xf>
    <xf numFmtId="0" fontId="9" fillId="0" borderId="10" xfId="0" applyNumberFormat="1" applyFont="1" applyFill="1" applyBorder="1" applyAlignment="1" applyProtection="1">
      <alignment horizontal="center" vertical="top"/>
    </xf>
    <xf numFmtId="0" fontId="17" fillId="0" borderId="20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6" fillId="0" borderId="20" xfId="0" applyNumberFormat="1" applyFont="1" applyFill="1" applyBorder="1" applyAlignment="1" applyProtection="1">
      <alignment vertical="top" wrapText="1"/>
    </xf>
    <xf numFmtId="0" fontId="16" fillId="0" borderId="13" xfId="0" applyNumberFormat="1" applyFont="1" applyFill="1" applyBorder="1" applyAlignment="1" applyProtection="1">
      <alignment vertical="top" wrapText="1"/>
    </xf>
    <xf numFmtId="0" fontId="16" fillId="0" borderId="10" xfId="0" applyNumberFormat="1" applyFont="1" applyFill="1" applyBorder="1" applyAlignment="1" applyProtection="1">
      <alignment vertical="top" wrapText="1"/>
    </xf>
    <xf numFmtId="16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vertical="center"/>
    </xf>
    <xf numFmtId="0" fontId="9" fillId="0" borderId="13" xfId="0" applyNumberFormat="1" applyFont="1" applyFill="1" applyBorder="1" applyAlignment="1" applyProtection="1">
      <alignment vertical="center"/>
    </xf>
    <xf numFmtId="0" fontId="9" fillId="0" borderId="1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9" fillId="0" borderId="9" xfId="0" applyNumberFormat="1" applyFont="1" applyFill="1" applyBorder="1" applyAlignment="1" applyProtection="1">
      <alignment vertical="center" wrapText="1"/>
    </xf>
    <xf numFmtId="0" fontId="9" fillId="0" borderId="13" xfId="0" applyNumberFormat="1" applyFont="1" applyFill="1" applyBorder="1" applyAlignment="1" applyProtection="1">
      <alignment vertical="center" wrapText="1"/>
    </xf>
    <xf numFmtId="0" fontId="9" fillId="0" borderId="10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49" fontId="9" fillId="0" borderId="9" xfId="0" applyNumberFormat="1" applyFont="1" applyFill="1" applyBorder="1" applyAlignment="1" applyProtection="1">
      <alignment vertical="center" wrapText="1"/>
    </xf>
    <xf numFmtId="49" fontId="9" fillId="0" borderId="13" xfId="0" applyNumberFormat="1" applyFont="1" applyFill="1" applyBorder="1" applyAlignment="1" applyProtection="1">
      <alignment vertical="center" wrapText="1"/>
    </xf>
    <xf numFmtId="49" fontId="9" fillId="0" borderId="10" xfId="0" applyNumberFormat="1" applyFont="1" applyFill="1" applyBorder="1" applyAlignment="1" applyProtection="1">
      <alignment vertical="center" wrapText="1"/>
    </xf>
    <xf numFmtId="0" fontId="9" fillId="0" borderId="8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horizontal="center" vertical="center" textRotation="90"/>
    </xf>
    <xf numFmtId="0" fontId="19" fillId="0" borderId="0" xfId="0" applyNumberFormat="1" applyFont="1" applyFill="1" applyBorder="1" applyAlignment="1" applyProtection="1">
      <alignment horizontal="center" vertical="center" textRotation="90"/>
    </xf>
    <xf numFmtId="0" fontId="5" fillId="2" borderId="29" xfId="0" applyNumberFormat="1" applyFont="1" applyFill="1" applyBorder="1" applyAlignment="1" applyProtection="1">
      <alignment horizontal="left" vertical="center" wrapText="1"/>
    </xf>
    <xf numFmtId="0" fontId="5" fillId="2" borderId="30" xfId="0" applyNumberFormat="1" applyFont="1" applyFill="1" applyBorder="1" applyAlignment="1" applyProtection="1">
      <alignment horizontal="left" vertical="center" wrapText="1"/>
    </xf>
    <xf numFmtId="0" fontId="5" fillId="2" borderId="31" xfId="0" applyNumberFormat="1" applyFont="1" applyFill="1" applyBorder="1" applyAlignment="1" applyProtection="1">
      <alignment horizontal="left" vertical="center" wrapText="1"/>
    </xf>
    <xf numFmtId="0" fontId="22" fillId="0" borderId="19" xfId="0" applyNumberFormat="1" applyFont="1" applyFill="1" applyBorder="1" applyAlignment="1" applyProtection="1">
      <alignment horizontal="left" vertical="center"/>
    </xf>
    <xf numFmtId="0" fontId="22" fillId="0" borderId="5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 shrinkToFit="1"/>
    </xf>
    <xf numFmtId="0" fontId="7" fillId="0" borderId="15" xfId="0" applyNumberFormat="1" applyFont="1" applyFill="1" applyBorder="1" applyAlignment="1" applyProtection="1">
      <alignment horizontal="center" vertical="center" wrapText="1" shrinkToFit="1"/>
    </xf>
    <xf numFmtId="0" fontId="7" fillId="0" borderId="19" xfId="0" applyNumberFormat="1" applyFont="1" applyFill="1" applyBorder="1" applyAlignment="1" applyProtection="1">
      <alignment horizontal="center" vertical="center" wrapText="1" shrinkToFit="1"/>
    </xf>
    <xf numFmtId="0" fontId="7" fillId="0" borderId="5" xfId="0" applyNumberFormat="1" applyFont="1" applyFill="1" applyBorder="1" applyAlignment="1" applyProtection="1">
      <alignment horizontal="center" vertical="center" wrapText="1" shrinkToFi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2" borderId="26" xfId="0" applyNumberFormat="1" applyFont="1" applyFill="1" applyBorder="1" applyAlignment="1" applyProtection="1">
      <alignment horizontal="left" vertical="center"/>
    </xf>
    <xf numFmtId="0" fontId="9" fillId="2" borderId="27" xfId="0" applyNumberFormat="1" applyFont="1" applyFill="1" applyBorder="1" applyAlignment="1" applyProtection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 textRotation="90"/>
    </xf>
    <xf numFmtId="0" fontId="7" fillId="0" borderId="5" xfId="0" applyNumberFormat="1" applyFont="1" applyFill="1" applyBorder="1" applyAlignment="1" applyProtection="1">
      <alignment horizontal="center" vertical="center" textRotation="90"/>
    </xf>
    <xf numFmtId="0" fontId="7" fillId="0" borderId="18" xfId="0" applyNumberFormat="1" applyFont="1" applyFill="1" applyBorder="1" applyAlignment="1" applyProtection="1">
      <alignment horizontal="center" vertical="center" wrapText="1" shrinkToFit="1"/>
    </xf>
    <xf numFmtId="0" fontId="7" fillId="0" borderId="6" xfId="0" applyNumberFormat="1" applyFont="1" applyFill="1" applyBorder="1" applyAlignment="1" applyProtection="1">
      <alignment horizontal="center" vertical="center" wrapText="1" shrinkToFit="1"/>
    </xf>
    <xf numFmtId="49" fontId="9" fillId="0" borderId="9" xfId="0" applyNumberFormat="1" applyFont="1" applyFill="1" applyBorder="1" applyAlignment="1" applyProtection="1">
      <alignment horizontal="left" vertic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center"/>
    </xf>
    <xf numFmtId="164" fontId="7" fillId="0" borderId="22" xfId="0" applyNumberFormat="1" applyFont="1" applyFill="1" applyBorder="1" applyAlignment="1" applyProtection="1">
      <alignment horizontal="center"/>
    </xf>
    <xf numFmtId="164" fontId="7" fillId="0" borderId="12" xfId="0" applyNumberFormat="1" applyFont="1" applyFill="1" applyBorder="1" applyAlignment="1" applyProtection="1">
      <alignment horizontal="center"/>
    </xf>
    <xf numFmtId="164" fontId="7" fillId="0" borderId="16" xfId="0" applyNumberFormat="1" applyFont="1" applyFill="1" applyBorder="1" applyAlignment="1" applyProtection="1">
      <alignment horizontal="center"/>
    </xf>
    <xf numFmtId="164" fontId="26" fillId="2" borderId="9" xfId="0" applyNumberFormat="1" applyFont="1" applyFill="1" applyBorder="1" applyAlignment="1" applyProtection="1">
      <alignment horizontal="center" textRotation="90" wrapText="1"/>
    </xf>
    <xf numFmtId="164" fontId="26" fillId="2" borderId="13" xfId="0" applyNumberFormat="1" applyFont="1" applyFill="1" applyBorder="1" applyAlignment="1" applyProtection="1">
      <alignment horizontal="center" textRotation="90" wrapText="1"/>
    </xf>
    <xf numFmtId="0" fontId="7" fillId="0" borderId="3" xfId="0" applyNumberFormat="1" applyFont="1" applyFill="1" applyBorder="1" applyAlignment="1" applyProtection="1">
      <alignment horizontal="center" vertical="top" textRotation="90"/>
    </xf>
    <xf numFmtId="0" fontId="7" fillId="0" borderId="5" xfId="0" applyNumberFormat="1" applyFont="1" applyFill="1" applyBorder="1" applyAlignment="1" applyProtection="1">
      <alignment horizontal="center" vertical="top" textRotation="90"/>
    </xf>
    <xf numFmtId="0" fontId="7" fillId="0" borderId="7" xfId="0" applyNumberFormat="1" applyFont="1" applyFill="1" applyBorder="1" applyAlignment="1" applyProtection="1">
      <alignment horizontal="center" vertical="top" textRotation="90"/>
    </xf>
    <xf numFmtId="0" fontId="23" fillId="0" borderId="2" xfId="0" applyNumberFormat="1" applyFont="1" applyFill="1" applyBorder="1" applyAlignment="1" applyProtection="1">
      <alignment horizontal="center" vertical="center" textRotation="90" wrapText="1"/>
    </xf>
    <xf numFmtId="0" fontId="23" fillId="0" borderId="0" xfId="0" applyNumberFormat="1" applyFont="1" applyFill="1" applyBorder="1" applyAlignment="1" applyProtection="1">
      <alignment horizontal="center" vertical="center" textRotation="90" wrapText="1"/>
    </xf>
    <xf numFmtId="0" fontId="23" fillId="0" borderId="39" xfId="0" applyNumberFormat="1" applyFont="1" applyFill="1" applyBorder="1" applyAlignment="1" applyProtection="1">
      <alignment horizontal="center" vertical="center" textRotation="90" wrapText="1"/>
    </xf>
    <xf numFmtId="0" fontId="4" fillId="2" borderId="29" xfId="0" applyNumberFormat="1" applyFont="1" applyFill="1" applyBorder="1" applyAlignment="1" applyProtection="1">
      <alignment horizontal="center" vertical="top" wrapText="1"/>
    </xf>
    <xf numFmtId="0" fontId="4" fillId="2" borderId="30" xfId="0" applyNumberFormat="1" applyFont="1" applyFill="1" applyBorder="1" applyAlignment="1" applyProtection="1">
      <alignment horizontal="center" vertical="top" wrapText="1"/>
    </xf>
    <xf numFmtId="0" fontId="4" fillId="2" borderId="31" xfId="0" applyNumberFormat="1" applyFont="1" applyFill="1" applyBorder="1" applyAlignment="1" applyProtection="1">
      <alignment horizontal="center" vertical="top" wrapText="1"/>
    </xf>
    <xf numFmtId="0" fontId="5" fillId="2" borderId="42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opLeftCell="A16" workbookViewId="0">
      <selection activeCell="H54" sqref="H54"/>
    </sheetView>
  </sheetViews>
  <sheetFormatPr defaultRowHeight="12.75"/>
  <cols>
    <col min="1" max="1" width="7.140625" style="21" customWidth="1"/>
    <col min="2" max="2" width="18" style="51" customWidth="1"/>
    <col min="3" max="3" width="31.28515625" style="21" customWidth="1"/>
    <col min="4" max="4" width="7.7109375" style="1" customWidth="1"/>
    <col min="5" max="5" width="6.7109375" style="1" customWidth="1"/>
    <col min="6" max="6" width="5.5703125" style="1" customWidth="1"/>
    <col min="7" max="7" width="10.5703125" style="48" customWidth="1"/>
  </cols>
  <sheetData>
    <row r="1" spans="1:7">
      <c r="A1" s="220" t="s">
        <v>97</v>
      </c>
      <c r="B1" s="220"/>
      <c r="C1" s="220"/>
      <c r="D1" s="220"/>
      <c r="E1" s="220"/>
      <c r="F1" s="220"/>
      <c r="G1" s="220"/>
    </row>
    <row r="2" spans="1:7" ht="13.5" thickBot="1">
      <c r="C2" s="63" t="s">
        <v>37</v>
      </c>
    </row>
    <row r="3" spans="1:7" ht="14.25">
      <c r="A3" s="4"/>
      <c r="B3" s="288" t="s">
        <v>81</v>
      </c>
      <c r="C3" s="228" t="s">
        <v>0</v>
      </c>
      <c r="D3" s="221" t="s">
        <v>34</v>
      </c>
      <c r="E3" s="222"/>
      <c r="F3" s="222"/>
      <c r="G3" s="222"/>
    </row>
    <row r="4" spans="1:7" ht="14.25">
      <c r="A4" s="5"/>
      <c r="B4" s="289"/>
      <c r="C4" s="229"/>
      <c r="D4" s="231" t="s">
        <v>37</v>
      </c>
      <c r="E4" s="232"/>
      <c r="F4" s="233"/>
      <c r="G4" s="16" t="s">
        <v>79</v>
      </c>
    </row>
    <row r="5" spans="1:7" ht="45.75">
      <c r="A5" s="5"/>
      <c r="B5" s="289"/>
      <c r="C5" s="229"/>
      <c r="D5" s="11" t="s">
        <v>35</v>
      </c>
      <c r="E5" s="11" t="s">
        <v>35</v>
      </c>
      <c r="F5" s="11" t="s">
        <v>35</v>
      </c>
      <c r="G5" s="223" t="s">
        <v>30</v>
      </c>
    </row>
    <row r="6" spans="1:7" ht="14.25">
      <c r="A6" s="6"/>
      <c r="B6" s="290"/>
      <c r="C6" s="230"/>
      <c r="D6" s="15">
        <v>5</v>
      </c>
      <c r="E6" s="15">
        <v>6</v>
      </c>
      <c r="F6" s="15">
        <v>7</v>
      </c>
      <c r="G6" s="224"/>
    </row>
    <row r="7" spans="1:7" ht="13.5">
      <c r="A7" s="306" t="s">
        <v>80</v>
      </c>
      <c r="B7" s="292" t="s">
        <v>8</v>
      </c>
      <c r="C7" s="26" t="s">
        <v>9</v>
      </c>
      <c r="D7" s="121">
        <v>3</v>
      </c>
      <c r="E7" s="121">
        <v>3</v>
      </c>
      <c r="F7" s="121">
        <v>2</v>
      </c>
      <c r="G7" s="17">
        <f t="shared" ref="G7:G20" si="0">SUM(D7:F7)</f>
        <v>8</v>
      </c>
    </row>
    <row r="8" spans="1:7" ht="13.5">
      <c r="A8" s="307"/>
      <c r="B8" s="293"/>
      <c r="C8" s="26" t="s">
        <v>65</v>
      </c>
      <c r="D8" s="121">
        <v>2</v>
      </c>
      <c r="E8" s="121">
        <v>3</v>
      </c>
      <c r="F8" s="121">
        <v>2</v>
      </c>
      <c r="G8" s="17">
        <f t="shared" si="0"/>
        <v>7</v>
      </c>
    </row>
    <row r="9" spans="1:7" ht="13.5">
      <c r="A9" s="307"/>
      <c r="B9" s="293"/>
      <c r="C9" s="26" t="s">
        <v>55</v>
      </c>
      <c r="D9" s="121">
        <v>3</v>
      </c>
      <c r="E9" s="24">
        <v>3</v>
      </c>
      <c r="F9" s="24">
        <v>2</v>
      </c>
      <c r="G9" s="17">
        <f t="shared" si="0"/>
        <v>8</v>
      </c>
    </row>
    <row r="10" spans="1:7" ht="13.5">
      <c r="A10" s="307"/>
      <c r="B10" s="293"/>
      <c r="C10" s="26" t="s">
        <v>56</v>
      </c>
      <c r="D10" s="121">
        <v>2</v>
      </c>
      <c r="E10" s="24">
        <v>3</v>
      </c>
      <c r="F10" s="24">
        <v>2</v>
      </c>
      <c r="G10" s="17">
        <f t="shared" si="0"/>
        <v>7</v>
      </c>
    </row>
    <row r="11" spans="1:7">
      <c r="A11" s="307"/>
      <c r="B11" s="293"/>
      <c r="C11" s="295" t="s">
        <v>36</v>
      </c>
      <c r="D11" s="55">
        <v>3</v>
      </c>
      <c r="E11" s="55">
        <v>3</v>
      </c>
      <c r="F11" s="55">
        <v>3</v>
      </c>
      <c r="G11" s="17">
        <f t="shared" si="0"/>
        <v>9</v>
      </c>
    </row>
    <row r="12" spans="1:7">
      <c r="A12" s="307"/>
      <c r="B12" s="294"/>
      <c r="C12" s="296"/>
      <c r="D12" s="208">
        <v>3</v>
      </c>
      <c r="E12" s="208">
        <v>3</v>
      </c>
      <c r="F12" s="208">
        <v>3</v>
      </c>
      <c r="G12" s="17">
        <f t="shared" si="0"/>
        <v>9</v>
      </c>
    </row>
    <row r="13" spans="1:7" ht="13.5">
      <c r="A13" s="307"/>
      <c r="B13" s="297" t="s">
        <v>48</v>
      </c>
      <c r="C13" s="124" t="s">
        <v>18</v>
      </c>
      <c r="D13" s="23">
        <v>5</v>
      </c>
      <c r="E13" s="23">
        <v>5</v>
      </c>
      <c r="F13" s="23"/>
      <c r="G13" s="17">
        <f t="shared" si="0"/>
        <v>10</v>
      </c>
    </row>
    <row r="14" spans="1:7" ht="13.5">
      <c r="A14" s="307"/>
      <c r="B14" s="298"/>
      <c r="C14" s="26" t="s">
        <v>10</v>
      </c>
      <c r="D14" s="56"/>
      <c r="E14" s="56"/>
      <c r="F14" s="56">
        <v>3</v>
      </c>
      <c r="G14" s="17">
        <f t="shared" si="0"/>
        <v>3</v>
      </c>
    </row>
    <row r="15" spans="1:7" ht="13.5">
      <c r="A15" s="307"/>
      <c r="B15" s="298"/>
      <c r="C15" s="26" t="s">
        <v>11</v>
      </c>
      <c r="D15" s="121"/>
      <c r="E15" s="121"/>
      <c r="F15" s="121">
        <v>2</v>
      </c>
      <c r="G15" s="17">
        <f t="shared" si="0"/>
        <v>2</v>
      </c>
    </row>
    <row r="16" spans="1:7">
      <c r="A16" s="307"/>
      <c r="B16" s="298"/>
      <c r="C16" s="300" t="s">
        <v>39</v>
      </c>
      <c r="D16" s="55"/>
      <c r="E16" s="55"/>
      <c r="F16" s="55">
        <v>1</v>
      </c>
      <c r="G16" s="17">
        <f t="shared" si="0"/>
        <v>1</v>
      </c>
    </row>
    <row r="17" spans="1:7">
      <c r="A17" s="307"/>
      <c r="B17" s="299"/>
      <c r="C17" s="301"/>
      <c r="D17" s="23"/>
      <c r="E17" s="23"/>
      <c r="F17" s="206">
        <v>1</v>
      </c>
      <c r="G17" s="17">
        <f t="shared" si="0"/>
        <v>1</v>
      </c>
    </row>
    <row r="18" spans="1:7" ht="13.5">
      <c r="A18" s="307"/>
      <c r="B18" s="297" t="s">
        <v>47</v>
      </c>
      <c r="C18" s="26" t="s">
        <v>12</v>
      </c>
      <c r="D18" s="121">
        <v>2</v>
      </c>
      <c r="E18" s="121">
        <v>2</v>
      </c>
      <c r="F18" s="121">
        <v>2</v>
      </c>
      <c r="G18" s="17">
        <f t="shared" si="0"/>
        <v>6</v>
      </c>
    </row>
    <row r="19" spans="1:7" ht="13.5">
      <c r="A19" s="307"/>
      <c r="B19" s="298"/>
      <c r="C19" s="127" t="s">
        <v>13</v>
      </c>
      <c r="D19" s="56">
        <v>1</v>
      </c>
      <c r="E19" s="56">
        <v>1</v>
      </c>
      <c r="F19" s="56">
        <v>1</v>
      </c>
      <c r="G19" s="17">
        <f t="shared" si="0"/>
        <v>3</v>
      </c>
    </row>
    <row r="20" spans="1:7" ht="13.5">
      <c r="A20" s="307"/>
      <c r="B20" s="299"/>
      <c r="C20" s="127" t="s">
        <v>14</v>
      </c>
      <c r="D20" s="57">
        <v>1</v>
      </c>
      <c r="E20" s="57">
        <v>1</v>
      </c>
      <c r="F20" s="57">
        <v>2</v>
      </c>
      <c r="G20" s="17">
        <f t="shared" si="0"/>
        <v>4</v>
      </c>
    </row>
    <row r="21" spans="1:7">
      <c r="A21" s="307"/>
      <c r="B21" s="297" t="s">
        <v>57</v>
      </c>
      <c r="C21" s="297" t="s">
        <v>58</v>
      </c>
      <c r="D21" s="291">
        <v>0.5</v>
      </c>
      <c r="E21" s="291"/>
      <c r="F21" s="291"/>
      <c r="G21" s="234"/>
    </row>
    <row r="22" spans="1:7">
      <c r="A22" s="307"/>
      <c r="B22" s="298"/>
      <c r="C22" s="298"/>
      <c r="D22" s="291"/>
      <c r="E22" s="291"/>
      <c r="F22" s="291"/>
      <c r="G22" s="235"/>
    </row>
    <row r="23" spans="1:7">
      <c r="A23" s="307"/>
      <c r="B23" s="299"/>
      <c r="C23" s="299"/>
      <c r="D23" s="291"/>
      <c r="E23" s="291"/>
      <c r="F23" s="291"/>
      <c r="G23" s="236"/>
    </row>
    <row r="24" spans="1:7" ht="13.5">
      <c r="A24" s="307"/>
      <c r="B24" s="302" t="s">
        <v>49</v>
      </c>
      <c r="C24" s="32" t="s">
        <v>28</v>
      </c>
      <c r="D24" s="121"/>
      <c r="E24" s="121"/>
      <c r="F24" s="121">
        <v>2</v>
      </c>
      <c r="G24" s="17">
        <f t="shared" ref="G24:G38" si="1">SUM(D24:F24)</f>
        <v>2</v>
      </c>
    </row>
    <row r="25" spans="1:7" ht="13.5">
      <c r="A25" s="307"/>
      <c r="B25" s="303"/>
      <c r="C25" s="34" t="s">
        <v>16</v>
      </c>
      <c r="D25" s="121"/>
      <c r="E25" s="121"/>
      <c r="F25" s="121"/>
      <c r="G25" s="17">
        <f t="shared" si="1"/>
        <v>0</v>
      </c>
    </row>
    <row r="26" spans="1:7" ht="13.5">
      <c r="A26" s="307"/>
      <c r="B26" s="304"/>
      <c r="C26" s="26" t="s">
        <v>15</v>
      </c>
      <c r="D26" s="55">
        <v>1</v>
      </c>
      <c r="E26" s="55">
        <v>1</v>
      </c>
      <c r="F26" s="55">
        <v>2</v>
      </c>
      <c r="G26" s="17">
        <f t="shared" si="1"/>
        <v>4</v>
      </c>
    </row>
    <row r="27" spans="1:7" ht="13.5">
      <c r="A27" s="307"/>
      <c r="B27" s="292" t="s">
        <v>17</v>
      </c>
      <c r="C27" s="26" t="s">
        <v>50</v>
      </c>
      <c r="D27" s="121">
        <v>1</v>
      </c>
      <c r="E27" s="121">
        <v>1</v>
      </c>
      <c r="F27" s="121">
        <v>1</v>
      </c>
      <c r="G27" s="17">
        <f t="shared" si="1"/>
        <v>3</v>
      </c>
    </row>
    <row r="28" spans="1:7" ht="13.5">
      <c r="A28" s="307"/>
      <c r="B28" s="294"/>
      <c r="C28" s="8" t="s">
        <v>51</v>
      </c>
      <c r="D28" s="56">
        <v>1</v>
      </c>
      <c r="E28" s="56">
        <v>1</v>
      </c>
      <c r="F28" s="56">
        <v>1</v>
      </c>
      <c r="G28" s="17">
        <f t="shared" si="1"/>
        <v>3</v>
      </c>
    </row>
    <row r="29" spans="1:7" ht="13.5">
      <c r="A29" s="307"/>
      <c r="B29" s="297" t="s">
        <v>25</v>
      </c>
      <c r="C29" s="126" t="s">
        <v>25</v>
      </c>
      <c r="D29" s="121">
        <v>2</v>
      </c>
      <c r="E29" s="121">
        <v>2</v>
      </c>
      <c r="F29" s="121">
        <v>1</v>
      </c>
      <c r="G29" s="17">
        <f t="shared" si="1"/>
        <v>5</v>
      </c>
    </row>
    <row r="30" spans="1:7">
      <c r="A30" s="307"/>
      <c r="B30" s="299"/>
      <c r="C30" s="7"/>
      <c r="D30" s="207">
        <v>2</v>
      </c>
      <c r="E30" s="207">
        <v>2</v>
      </c>
      <c r="F30" s="207">
        <v>1</v>
      </c>
      <c r="G30" s="17">
        <f t="shared" si="1"/>
        <v>5</v>
      </c>
    </row>
    <row r="31" spans="1:7" ht="13.5">
      <c r="A31" s="307"/>
      <c r="B31" s="297" t="s">
        <v>52</v>
      </c>
      <c r="C31" s="26" t="s">
        <v>19</v>
      </c>
      <c r="D31" s="56"/>
      <c r="E31" s="56"/>
      <c r="F31" s="56">
        <v>1</v>
      </c>
      <c r="G31" s="17">
        <f t="shared" si="1"/>
        <v>1</v>
      </c>
    </row>
    <row r="32" spans="1:7" ht="14.25" thickBot="1">
      <c r="A32" s="307"/>
      <c r="B32" s="298"/>
      <c r="C32" s="124" t="s">
        <v>96</v>
      </c>
      <c r="D32" s="55">
        <v>3</v>
      </c>
      <c r="E32" s="55">
        <v>3</v>
      </c>
      <c r="F32" s="55">
        <v>3</v>
      </c>
      <c r="G32" s="119">
        <f t="shared" si="1"/>
        <v>9</v>
      </c>
    </row>
    <row r="33" spans="1:7" ht="14.25" thickBot="1">
      <c r="A33" s="194" t="s">
        <v>82</v>
      </c>
      <c r="B33" s="195"/>
      <c r="C33" s="196"/>
      <c r="D33" s="197">
        <f>D7+D8+D9+D10+D11+D13+D18+D19+D20+D21+D26+D27+D28+D29+D32</f>
        <v>30.5</v>
      </c>
      <c r="E33" s="197">
        <f>E7+E8+E9+E10+E11+E13+E18+E19+E20+E26+E27+E28+E29+E32</f>
        <v>32</v>
      </c>
      <c r="F33" s="197">
        <f>F7+F8+F9+F10+F11+F14+F15+F16+F18+F19+F20+F24+F26+F27+F28+F29+F31+F32</f>
        <v>33</v>
      </c>
      <c r="G33" s="198">
        <f t="shared" si="1"/>
        <v>95.5</v>
      </c>
    </row>
    <row r="34" spans="1:7" ht="14.25" thickBot="1">
      <c r="A34" s="189" t="s">
        <v>83</v>
      </c>
      <c r="B34" s="190"/>
      <c r="C34" s="191"/>
      <c r="D34" s="192">
        <f>D33+D12+D30</f>
        <v>35.5</v>
      </c>
      <c r="E34" s="192">
        <f>SUM(E7:E32)</f>
        <v>37</v>
      </c>
      <c r="F34" s="192">
        <f>F12+F17+F30+F33</f>
        <v>38</v>
      </c>
      <c r="G34" s="193">
        <f t="shared" si="1"/>
        <v>110.5</v>
      </c>
    </row>
    <row r="35" spans="1:7" ht="13.5">
      <c r="A35" s="311" t="s">
        <v>84</v>
      </c>
      <c r="B35" s="312"/>
      <c r="C35" s="123" t="s">
        <v>86</v>
      </c>
      <c r="D35" s="188"/>
      <c r="E35" s="57"/>
      <c r="F35" s="57">
        <v>1</v>
      </c>
      <c r="G35" s="120">
        <f t="shared" si="1"/>
        <v>1</v>
      </c>
    </row>
    <row r="36" spans="1:7">
      <c r="A36" s="311"/>
      <c r="B36" s="312"/>
      <c r="C36" s="313" t="s">
        <v>39</v>
      </c>
      <c r="D36" s="52">
        <v>1</v>
      </c>
      <c r="E36" s="121">
        <v>1</v>
      </c>
      <c r="F36" s="121"/>
      <c r="G36" s="17">
        <f t="shared" si="1"/>
        <v>2</v>
      </c>
    </row>
    <row r="37" spans="1:7">
      <c r="A37" s="311"/>
      <c r="B37" s="312"/>
      <c r="C37" s="313"/>
      <c r="D37" s="59">
        <v>1</v>
      </c>
      <c r="E37" s="56">
        <v>1</v>
      </c>
      <c r="F37" s="56"/>
      <c r="G37" s="17">
        <f t="shared" si="1"/>
        <v>2</v>
      </c>
    </row>
    <row r="38" spans="1:7" ht="13.5">
      <c r="A38" s="311"/>
      <c r="B38" s="312"/>
      <c r="C38" s="125" t="s">
        <v>42</v>
      </c>
      <c r="D38" s="121">
        <v>0.5</v>
      </c>
      <c r="E38" s="121"/>
      <c r="F38" s="121"/>
      <c r="G38" s="17">
        <f t="shared" si="1"/>
        <v>0.5</v>
      </c>
    </row>
    <row r="39" spans="1:7" ht="14.25" thickBot="1">
      <c r="A39" s="311"/>
      <c r="B39" s="312"/>
      <c r="C39" s="125" t="s">
        <v>9</v>
      </c>
      <c r="D39" s="55"/>
      <c r="E39" s="55"/>
      <c r="F39" s="55">
        <v>1</v>
      </c>
      <c r="G39" s="119"/>
    </row>
    <row r="40" spans="1:7" ht="14.25" thickBot="1">
      <c r="A40" s="353" t="s">
        <v>59</v>
      </c>
      <c r="B40" s="354"/>
      <c r="C40" s="355"/>
      <c r="D40" s="199">
        <v>1.5</v>
      </c>
      <c r="E40" s="199">
        <v>1</v>
      </c>
      <c r="F40" s="199">
        <v>2</v>
      </c>
      <c r="G40" s="200">
        <f t="shared" ref="G40:G51" si="2">SUM(D40:F40)</f>
        <v>4.5</v>
      </c>
    </row>
    <row r="41" spans="1:7" ht="14.25" thickBot="1">
      <c r="A41" s="308" t="s">
        <v>85</v>
      </c>
      <c r="B41" s="309"/>
      <c r="C41" s="310"/>
      <c r="D41" s="45">
        <v>2.5</v>
      </c>
      <c r="E41" s="45">
        <v>2</v>
      </c>
      <c r="F41" s="45">
        <v>2</v>
      </c>
      <c r="G41" s="42">
        <f t="shared" si="2"/>
        <v>6.5</v>
      </c>
    </row>
    <row r="42" spans="1:7" ht="14.25" thickBot="1">
      <c r="A42" s="308" t="s">
        <v>94</v>
      </c>
      <c r="B42" s="309"/>
      <c r="C42" s="310"/>
      <c r="D42" s="45">
        <f t="shared" ref="D42:F43" si="3">D33+D40</f>
        <v>32</v>
      </c>
      <c r="E42" s="45">
        <f t="shared" si="3"/>
        <v>33</v>
      </c>
      <c r="F42" s="45">
        <f t="shared" si="3"/>
        <v>35</v>
      </c>
      <c r="G42" s="42">
        <f t="shared" si="2"/>
        <v>100</v>
      </c>
    </row>
    <row r="43" spans="1:7" ht="14.25" thickBot="1">
      <c r="A43" s="308" t="s">
        <v>95</v>
      </c>
      <c r="B43" s="309"/>
      <c r="C43" s="310"/>
      <c r="D43" s="45">
        <f t="shared" si="3"/>
        <v>38</v>
      </c>
      <c r="E43" s="45">
        <f t="shared" si="3"/>
        <v>39</v>
      </c>
      <c r="F43" s="45">
        <f t="shared" si="3"/>
        <v>40</v>
      </c>
      <c r="G43" s="42">
        <f t="shared" si="2"/>
        <v>117</v>
      </c>
    </row>
    <row r="44" spans="1:7" ht="13.5">
      <c r="A44" s="218" t="s">
        <v>92</v>
      </c>
      <c r="B44" s="299" t="s">
        <v>87</v>
      </c>
      <c r="C44" s="129" t="s">
        <v>46</v>
      </c>
      <c r="D44" s="59">
        <v>1</v>
      </c>
      <c r="E44" s="62">
        <v>1</v>
      </c>
      <c r="F44" s="56">
        <v>1</v>
      </c>
      <c r="G44" s="120">
        <f t="shared" si="2"/>
        <v>3</v>
      </c>
    </row>
    <row r="45" spans="1:7" ht="13.5">
      <c r="A45" s="218"/>
      <c r="B45" s="305"/>
      <c r="C45" s="128" t="s">
        <v>16</v>
      </c>
      <c r="D45" s="52"/>
      <c r="E45" s="52"/>
      <c r="F45" s="52">
        <v>1</v>
      </c>
      <c r="G45" s="120">
        <f t="shared" si="2"/>
        <v>1</v>
      </c>
    </row>
    <row r="46" spans="1:7" ht="13.5">
      <c r="A46" s="218"/>
      <c r="B46" s="305" t="s">
        <v>88</v>
      </c>
      <c r="C46" s="127" t="s">
        <v>28</v>
      </c>
      <c r="D46" s="52">
        <v>1</v>
      </c>
      <c r="E46" s="121">
        <v>1</v>
      </c>
      <c r="F46" s="121">
        <v>1</v>
      </c>
      <c r="G46" s="120">
        <f t="shared" si="2"/>
        <v>3</v>
      </c>
    </row>
    <row r="47" spans="1:7" ht="13.5">
      <c r="A47" s="218"/>
      <c r="B47" s="305"/>
      <c r="C47" s="127" t="s">
        <v>43</v>
      </c>
      <c r="D47" s="52">
        <v>0.5</v>
      </c>
      <c r="E47" s="52">
        <v>0.5</v>
      </c>
      <c r="F47" s="52"/>
      <c r="G47" s="18">
        <f t="shared" si="2"/>
        <v>1</v>
      </c>
    </row>
    <row r="48" spans="1:7" ht="13.5">
      <c r="A48" s="218"/>
      <c r="B48" s="179" t="s">
        <v>89</v>
      </c>
      <c r="C48" s="128" t="s">
        <v>120</v>
      </c>
      <c r="D48" s="52"/>
      <c r="E48" s="121">
        <v>1</v>
      </c>
      <c r="F48" s="121">
        <v>1</v>
      </c>
      <c r="G48" s="20">
        <f t="shared" si="2"/>
        <v>2</v>
      </c>
    </row>
    <row r="49" spans="1:7" ht="13.5">
      <c r="A49" s="218"/>
      <c r="B49" s="127" t="s">
        <v>90</v>
      </c>
      <c r="C49" s="127" t="s">
        <v>60</v>
      </c>
      <c r="D49" s="53">
        <v>1</v>
      </c>
      <c r="E49" s="23">
        <v>1</v>
      </c>
      <c r="F49" s="23">
        <v>1.5</v>
      </c>
      <c r="G49" s="60">
        <f t="shared" si="2"/>
        <v>3.5</v>
      </c>
    </row>
    <row r="50" spans="1:7" ht="14.25" thickBot="1">
      <c r="A50" s="218"/>
      <c r="B50" s="122" t="s">
        <v>91</v>
      </c>
      <c r="C50" s="122" t="s">
        <v>19</v>
      </c>
      <c r="D50" s="58">
        <v>1</v>
      </c>
      <c r="E50" s="58">
        <v>1</v>
      </c>
      <c r="F50" s="201"/>
      <c r="G50" s="202">
        <f>SUM(D50:F50)</f>
        <v>2</v>
      </c>
    </row>
    <row r="51" spans="1:7" ht="13.5" thickBot="1">
      <c r="A51" s="350" t="s">
        <v>93</v>
      </c>
      <c r="B51" s="351"/>
      <c r="C51" s="352"/>
      <c r="D51" s="203">
        <f>SUM(D44:D50)</f>
        <v>4.5</v>
      </c>
      <c r="E51" s="203">
        <f>SUM(E44:E50)</f>
        <v>5.5</v>
      </c>
      <c r="F51" s="203">
        <f>SUM(F44:F50)</f>
        <v>5.5</v>
      </c>
      <c r="G51" s="204">
        <f t="shared" si="2"/>
        <v>15.5</v>
      </c>
    </row>
    <row r="52" spans="1:7" ht="13.5" thickBot="1">
      <c r="A52" s="13"/>
      <c r="D52" s="1">
        <f>D43+D51</f>
        <v>42.5</v>
      </c>
      <c r="E52" s="1">
        <f>E43+E51</f>
        <v>44.5</v>
      </c>
      <c r="F52" s="1">
        <f>F43+F51</f>
        <v>45.5</v>
      </c>
      <c r="G52" s="205">
        <f>G43+G51</f>
        <v>132.5</v>
      </c>
    </row>
    <row r="53" spans="1:7">
      <c r="D53" s="3"/>
      <c r="E53" s="3"/>
      <c r="F53" s="3"/>
      <c r="G53" s="50"/>
    </row>
    <row r="54" spans="1:7">
      <c r="G54" s="49"/>
    </row>
  </sheetData>
  <mergeCells count="32">
    <mergeCell ref="A1:G1"/>
    <mergeCell ref="B3:B6"/>
    <mergeCell ref="C3:C6"/>
    <mergeCell ref="D3:G3"/>
    <mergeCell ref="D4:F4"/>
    <mergeCell ref="G5:G6"/>
    <mergeCell ref="B27:B28"/>
    <mergeCell ref="A7:A32"/>
    <mergeCell ref="B7:B12"/>
    <mergeCell ref="C11:C12"/>
    <mergeCell ref="B13:B17"/>
    <mergeCell ref="C16:C17"/>
    <mergeCell ref="B18:B20"/>
    <mergeCell ref="B21:B23"/>
    <mergeCell ref="C21:C23"/>
    <mergeCell ref="B29:B30"/>
    <mergeCell ref="B31:B32"/>
    <mergeCell ref="D21:D23"/>
    <mergeCell ref="E21:E23"/>
    <mergeCell ref="F21:F23"/>
    <mergeCell ref="G21:G23"/>
    <mergeCell ref="B24:B26"/>
    <mergeCell ref="A51:C51"/>
    <mergeCell ref="A44:A50"/>
    <mergeCell ref="B44:B45"/>
    <mergeCell ref="B46:B47"/>
    <mergeCell ref="A35:B39"/>
    <mergeCell ref="C36:C37"/>
    <mergeCell ref="A40:C40"/>
    <mergeCell ref="A41:C41"/>
    <mergeCell ref="A42:C42"/>
    <mergeCell ref="A43:C43"/>
  </mergeCells>
  <pageMargins left="0.7" right="0.7" top="0.75" bottom="0.75" header="0.3" footer="0.3"/>
  <pageSetup paperSize="2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60"/>
  <sheetViews>
    <sheetView topLeftCell="A34" workbookViewId="0">
      <selection activeCell="G20" sqref="G20"/>
    </sheetView>
  </sheetViews>
  <sheetFormatPr defaultRowHeight="12.75"/>
  <cols>
    <col min="1" max="1" width="4.7109375" style="21" customWidth="1"/>
    <col min="2" max="2" width="17" style="21" customWidth="1"/>
    <col min="3" max="3" width="37.5703125" style="21" customWidth="1"/>
    <col min="4" max="4" width="6" style="1" customWidth="1"/>
    <col min="5" max="6" width="5.42578125" style="1" customWidth="1"/>
    <col min="7" max="7" width="5.85546875" style="1" customWidth="1"/>
    <col min="8" max="8" width="10.7109375" style="2" customWidth="1"/>
  </cols>
  <sheetData>
    <row r="2" spans="1:8">
      <c r="A2" s="220" t="s">
        <v>97</v>
      </c>
      <c r="B2" s="220"/>
      <c r="C2" s="220"/>
      <c r="D2" s="220"/>
      <c r="E2" s="220"/>
      <c r="F2" s="220"/>
      <c r="G2" s="220"/>
      <c r="H2"/>
    </row>
    <row r="3" spans="1:8" ht="13.5" thickBot="1">
      <c r="B3" s="51"/>
      <c r="C3" s="63" t="s">
        <v>38</v>
      </c>
      <c r="G3" s="48"/>
      <c r="H3"/>
    </row>
    <row r="4" spans="1:8" ht="14.25">
      <c r="A4" s="322"/>
      <c r="B4" s="225" t="s">
        <v>33</v>
      </c>
      <c r="C4" s="228" t="s">
        <v>0</v>
      </c>
      <c r="D4" s="222"/>
      <c r="E4" s="222"/>
      <c r="F4" s="222"/>
      <c r="G4" s="222"/>
      <c r="H4" s="222"/>
    </row>
    <row r="5" spans="1:8" ht="14.25">
      <c r="A5" s="323"/>
      <c r="B5" s="226"/>
      <c r="C5" s="229"/>
      <c r="D5" s="231" t="s">
        <v>38</v>
      </c>
      <c r="E5" s="232"/>
      <c r="F5" s="232"/>
      <c r="G5" s="233"/>
      <c r="H5" s="16" t="s">
        <v>98</v>
      </c>
    </row>
    <row r="6" spans="1:8" ht="45.75">
      <c r="A6" s="323"/>
      <c r="B6" s="226"/>
      <c r="C6" s="229"/>
      <c r="D6" s="11" t="s">
        <v>35</v>
      </c>
      <c r="E6" s="11" t="s">
        <v>35</v>
      </c>
      <c r="F6" s="11" t="s">
        <v>35</v>
      </c>
      <c r="G6" s="11" t="s">
        <v>35</v>
      </c>
      <c r="H6" s="223" t="s">
        <v>30</v>
      </c>
    </row>
    <row r="7" spans="1:8" ht="14.25">
      <c r="A7" s="324"/>
      <c r="B7" s="227"/>
      <c r="C7" s="230"/>
      <c r="D7" s="12" t="s">
        <v>5</v>
      </c>
      <c r="E7" s="12" t="s">
        <v>24</v>
      </c>
      <c r="F7" s="12" t="s">
        <v>6</v>
      </c>
      <c r="G7" s="12" t="s">
        <v>23</v>
      </c>
      <c r="H7" s="224"/>
    </row>
    <row r="8" spans="1:8" ht="13.5">
      <c r="A8" s="329" t="s">
        <v>104</v>
      </c>
      <c r="B8" s="64" t="s">
        <v>8</v>
      </c>
      <c r="C8" s="61" t="s">
        <v>9</v>
      </c>
      <c r="D8" s="71">
        <v>3</v>
      </c>
      <c r="E8" s="71">
        <v>3</v>
      </c>
      <c r="F8" s="71">
        <v>3</v>
      </c>
      <c r="G8" s="71">
        <v>3</v>
      </c>
      <c r="H8" s="72">
        <f t="shared" ref="H8:H29" si="0">SUM(D8:G8)</f>
        <v>12</v>
      </c>
    </row>
    <row r="9" spans="1:8" ht="13.5">
      <c r="A9" s="330"/>
      <c r="B9" s="68"/>
      <c r="C9" s="61" t="s">
        <v>65</v>
      </c>
      <c r="D9" s="71">
        <v>3</v>
      </c>
      <c r="E9" s="71">
        <v>3</v>
      </c>
      <c r="F9" s="71">
        <v>3</v>
      </c>
      <c r="G9" s="71">
        <v>3</v>
      </c>
      <c r="H9" s="72">
        <f t="shared" si="0"/>
        <v>12</v>
      </c>
    </row>
    <row r="10" spans="1:8" ht="13.5">
      <c r="A10" s="330"/>
      <c r="B10" s="68"/>
      <c r="C10" s="336" t="s">
        <v>36</v>
      </c>
      <c r="D10" s="73">
        <v>3</v>
      </c>
      <c r="E10" s="73">
        <v>3</v>
      </c>
      <c r="F10" s="73">
        <v>3</v>
      </c>
      <c r="G10" s="73">
        <v>3</v>
      </c>
      <c r="H10" s="72">
        <f t="shared" si="0"/>
        <v>12</v>
      </c>
    </row>
    <row r="11" spans="1:8" ht="13.5">
      <c r="A11" s="330"/>
      <c r="B11" s="44"/>
      <c r="C11" s="338"/>
      <c r="D11" s="209">
        <v>3</v>
      </c>
      <c r="E11" s="209">
        <v>3</v>
      </c>
      <c r="F11" s="209">
        <v>3</v>
      </c>
      <c r="G11" s="209">
        <v>3</v>
      </c>
      <c r="H11" s="72">
        <f t="shared" si="0"/>
        <v>12</v>
      </c>
    </row>
    <row r="12" spans="1:8" ht="13.5">
      <c r="A12" s="330"/>
      <c r="B12" s="318" t="s">
        <v>48</v>
      </c>
      <c r="C12" s="64" t="s">
        <v>18</v>
      </c>
      <c r="D12" s="71"/>
      <c r="E12" s="71"/>
      <c r="F12" s="71"/>
      <c r="G12" s="71"/>
      <c r="H12" s="72">
        <f t="shared" si="0"/>
        <v>0</v>
      </c>
    </row>
    <row r="13" spans="1:8" ht="13.5">
      <c r="A13" s="330"/>
      <c r="B13" s="319"/>
      <c r="C13" s="61" t="s">
        <v>10</v>
      </c>
      <c r="D13" s="74">
        <v>3</v>
      </c>
      <c r="E13" s="74">
        <v>3</v>
      </c>
      <c r="F13" s="74">
        <v>3</v>
      </c>
      <c r="G13" s="74">
        <v>3</v>
      </c>
      <c r="H13" s="72">
        <f t="shared" si="0"/>
        <v>12</v>
      </c>
    </row>
    <row r="14" spans="1:8" ht="13.5">
      <c r="A14" s="330"/>
      <c r="B14" s="319"/>
      <c r="C14" s="61" t="s">
        <v>11</v>
      </c>
      <c r="D14" s="71">
        <v>2</v>
      </c>
      <c r="E14" s="71">
        <v>2</v>
      </c>
      <c r="F14" s="71">
        <v>2</v>
      </c>
      <c r="G14" s="71">
        <v>2</v>
      </c>
      <c r="H14" s="72">
        <f t="shared" si="0"/>
        <v>8</v>
      </c>
    </row>
    <row r="15" spans="1:8">
      <c r="A15" s="330"/>
      <c r="B15" s="319"/>
      <c r="C15" s="318" t="s">
        <v>39</v>
      </c>
      <c r="D15" s="73">
        <v>1</v>
      </c>
      <c r="E15" s="73">
        <v>1</v>
      </c>
      <c r="F15" s="73">
        <v>2</v>
      </c>
      <c r="G15" s="73">
        <v>2</v>
      </c>
      <c r="H15" s="72">
        <f t="shared" si="0"/>
        <v>6</v>
      </c>
    </row>
    <row r="16" spans="1:8">
      <c r="A16" s="330"/>
      <c r="B16" s="321"/>
      <c r="C16" s="321"/>
      <c r="D16" s="209">
        <v>1</v>
      </c>
      <c r="E16" s="209">
        <v>1</v>
      </c>
      <c r="F16" s="209">
        <v>2</v>
      </c>
      <c r="G16" s="209">
        <v>2</v>
      </c>
      <c r="H16" s="72">
        <f t="shared" si="0"/>
        <v>6</v>
      </c>
    </row>
    <row r="17" spans="1:8" ht="13.5">
      <c r="A17" s="330"/>
      <c r="B17" s="318" t="s">
        <v>47</v>
      </c>
      <c r="C17" s="61" t="s">
        <v>12</v>
      </c>
      <c r="D17" s="71">
        <v>2</v>
      </c>
      <c r="E17" s="71">
        <v>2</v>
      </c>
      <c r="F17" s="71">
        <v>2</v>
      </c>
      <c r="G17" s="71">
        <v>2</v>
      </c>
      <c r="H17" s="72">
        <f t="shared" si="0"/>
        <v>8</v>
      </c>
    </row>
    <row r="18" spans="1:8" ht="13.5">
      <c r="A18" s="330"/>
      <c r="B18" s="319"/>
      <c r="C18" s="61" t="s">
        <v>13</v>
      </c>
      <c r="D18" s="71">
        <v>1</v>
      </c>
      <c r="E18" s="71">
        <v>1</v>
      </c>
      <c r="F18" s="71">
        <v>1</v>
      </c>
      <c r="G18" s="71">
        <v>1</v>
      </c>
      <c r="H18" s="72">
        <f t="shared" si="0"/>
        <v>4</v>
      </c>
    </row>
    <row r="19" spans="1:8" ht="13.5">
      <c r="A19" s="330"/>
      <c r="B19" s="321"/>
      <c r="C19" s="61" t="s">
        <v>14</v>
      </c>
      <c r="D19" s="73">
        <v>2</v>
      </c>
      <c r="E19" s="71">
        <v>2</v>
      </c>
      <c r="F19" s="71">
        <v>2</v>
      </c>
      <c r="G19" s="71">
        <v>2</v>
      </c>
      <c r="H19" s="72">
        <f t="shared" si="0"/>
        <v>8</v>
      </c>
    </row>
    <row r="20" spans="1:8" ht="13.5">
      <c r="A20" s="330"/>
      <c r="B20" s="333" t="s">
        <v>49</v>
      </c>
      <c r="C20" s="65" t="s">
        <v>28</v>
      </c>
      <c r="D20" s="71">
        <v>2</v>
      </c>
      <c r="E20" s="73">
        <v>2</v>
      </c>
      <c r="F20" s="73">
        <v>2</v>
      </c>
      <c r="G20" s="73">
        <v>2</v>
      </c>
      <c r="H20" s="72">
        <f t="shared" si="0"/>
        <v>8</v>
      </c>
    </row>
    <row r="21" spans="1:8" ht="13.5">
      <c r="A21" s="330"/>
      <c r="B21" s="334"/>
      <c r="C21" s="33" t="s">
        <v>16</v>
      </c>
      <c r="D21" s="71">
        <v>2</v>
      </c>
      <c r="E21" s="71">
        <v>2</v>
      </c>
      <c r="F21" s="71">
        <v>2</v>
      </c>
      <c r="G21" s="71">
        <v>2</v>
      </c>
      <c r="H21" s="72">
        <f t="shared" si="0"/>
        <v>8</v>
      </c>
    </row>
    <row r="22" spans="1:8" ht="13.5">
      <c r="A22" s="330"/>
      <c r="B22" s="335"/>
      <c r="C22" s="61" t="s">
        <v>15</v>
      </c>
      <c r="D22" s="71">
        <v>2</v>
      </c>
      <c r="E22" s="71">
        <v>2</v>
      </c>
      <c r="F22" s="71">
        <v>2</v>
      </c>
      <c r="G22" s="71">
        <v>2</v>
      </c>
      <c r="H22" s="72">
        <f t="shared" si="0"/>
        <v>8</v>
      </c>
    </row>
    <row r="23" spans="1:8" ht="13.5">
      <c r="A23" s="330"/>
      <c r="B23" s="64" t="s">
        <v>17</v>
      </c>
      <c r="C23" s="61" t="s">
        <v>44</v>
      </c>
      <c r="D23" s="71">
        <v>1</v>
      </c>
      <c r="E23" s="71">
        <v>1</v>
      </c>
      <c r="F23" s="71">
        <v>1</v>
      </c>
      <c r="G23" s="71">
        <v>1</v>
      </c>
      <c r="H23" s="72">
        <f t="shared" si="0"/>
        <v>4</v>
      </c>
    </row>
    <row r="24" spans="1:8" ht="13.5">
      <c r="A24" s="330"/>
      <c r="B24" s="318" t="s">
        <v>25</v>
      </c>
      <c r="C24" s="66" t="s">
        <v>25</v>
      </c>
      <c r="D24" s="71">
        <v>1</v>
      </c>
      <c r="E24" s="71">
        <v>1</v>
      </c>
      <c r="F24" s="71"/>
      <c r="G24" s="71"/>
      <c r="H24" s="72">
        <f t="shared" si="0"/>
        <v>2</v>
      </c>
    </row>
    <row r="25" spans="1:8" ht="13.5">
      <c r="A25" s="330"/>
      <c r="B25" s="321"/>
      <c r="C25" s="22"/>
      <c r="D25" s="210">
        <v>1</v>
      </c>
      <c r="E25" s="210">
        <v>1</v>
      </c>
      <c r="F25" s="71"/>
      <c r="G25" s="71"/>
      <c r="H25" s="72">
        <f t="shared" si="0"/>
        <v>2</v>
      </c>
    </row>
    <row r="26" spans="1:8" ht="13.5">
      <c r="A26" s="330"/>
      <c r="B26" s="318" t="s">
        <v>52</v>
      </c>
      <c r="C26" s="61" t="s">
        <v>19</v>
      </c>
      <c r="D26" s="74">
        <v>1</v>
      </c>
      <c r="E26" s="71">
        <v>1</v>
      </c>
      <c r="F26" s="71"/>
      <c r="G26" s="71"/>
      <c r="H26" s="72">
        <f t="shared" si="0"/>
        <v>2</v>
      </c>
    </row>
    <row r="27" spans="1:8">
      <c r="A27" s="330"/>
      <c r="B27" s="319"/>
      <c r="C27" s="336" t="s">
        <v>29</v>
      </c>
      <c r="D27" s="71">
        <v>3</v>
      </c>
      <c r="E27" s="71">
        <v>3</v>
      </c>
      <c r="F27" s="71">
        <v>3</v>
      </c>
      <c r="G27" s="71">
        <v>3</v>
      </c>
      <c r="H27" s="72">
        <f t="shared" si="0"/>
        <v>12</v>
      </c>
    </row>
    <row r="28" spans="1:8" ht="13.5" thickBot="1">
      <c r="A28" s="330"/>
      <c r="B28" s="319"/>
      <c r="C28" s="337"/>
      <c r="D28" s="209">
        <v>3</v>
      </c>
      <c r="E28" s="209">
        <v>3</v>
      </c>
      <c r="F28" s="209">
        <v>3</v>
      </c>
      <c r="G28" s="209">
        <v>3</v>
      </c>
      <c r="H28" s="83">
        <f t="shared" si="0"/>
        <v>12</v>
      </c>
    </row>
    <row r="29" spans="1:8" ht="14.25" thickBot="1">
      <c r="A29" s="108" t="s">
        <v>105</v>
      </c>
      <c r="B29" s="109"/>
      <c r="C29" s="109"/>
      <c r="D29" s="110">
        <f>D8+D9+D10+D12+D13+D14+D15+D17+D18+D19+D20+D21+D22+D23+D24+D26+D27</f>
        <v>32</v>
      </c>
      <c r="E29" s="110">
        <f t="shared" ref="E29:G29" si="1">E8+E9+E10+E12+E13+E14+E15+E17+E18+E19+E20+E21+E22+E23+E24+E26+E27</f>
        <v>32</v>
      </c>
      <c r="F29" s="110">
        <f t="shared" si="1"/>
        <v>31</v>
      </c>
      <c r="G29" s="110">
        <f t="shared" si="1"/>
        <v>31</v>
      </c>
      <c r="H29" s="111">
        <f t="shared" si="0"/>
        <v>126</v>
      </c>
    </row>
    <row r="30" spans="1:8" ht="14.25" thickBot="1">
      <c r="A30" s="108" t="s">
        <v>106</v>
      </c>
      <c r="B30" s="109"/>
      <c r="C30" s="109"/>
      <c r="D30" s="110">
        <f>D11+D16+D25+D28+D29</f>
        <v>40</v>
      </c>
      <c r="E30" s="110">
        <f t="shared" ref="E30:H30" si="2">E11+E16+E25+E28+E29</f>
        <v>40</v>
      </c>
      <c r="F30" s="110">
        <f t="shared" si="2"/>
        <v>39</v>
      </c>
      <c r="G30" s="110">
        <f t="shared" si="2"/>
        <v>39</v>
      </c>
      <c r="H30" s="110">
        <f t="shared" si="2"/>
        <v>158</v>
      </c>
    </row>
    <row r="31" spans="1:8" ht="13.5" customHeight="1">
      <c r="A31" s="316" t="s">
        <v>61</v>
      </c>
      <c r="B31" s="317"/>
      <c r="C31" s="22" t="s">
        <v>40</v>
      </c>
      <c r="D31" s="74">
        <v>2</v>
      </c>
      <c r="E31" s="74">
        <v>2</v>
      </c>
      <c r="F31" s="74">
        <v>2</v>
      </c>
      <c r="G31" s="74">
        <v>2</v>
      </c>
      <c r="H31" s="77">
        <f>SUM(D31:G31)</f>
        <v>8</v>
      </c>
    </row>
    <row r="32" spans="1:8" ht="13.5">
      <c r="A32" s="316"/>
      <c r="B32" s="317"/>
      <c r="C32" s="54" t="s">
        <v>41</v>
      </c>
      <c r="D32" s="71">
        <v>2</v>
      </c>
      <c r="E32" s="71">
        <v>2</v>
      </c>
      <c r="F32" s="71">
        <v>2</v>
      </c>
      <c r="G32" s="71">
        <v>2</v>
      </c>
      <c r="H32" s="72">
        <f>SUM(D32:G32)</f>
        <v>8</v>
      </c>
    </row>
    <row r="33" spans="1:8" ht="14.25" thickBot="1">
      <c r="A33" s="316"/>
      <c r="B33" s="317"/>
      <c r="C33" s="66" t="s">
        <v>42</v>
      </c>
      <c r="D33" s="73"/>
      <c r="E33" s="73"/>
      <c r="F33" s="73">
        <v>1</v>
      </c>
      <c r="G33" s="73">
        <v>1</v>
      </c>
      <c r="H33" s="83">
        <f>SUM(D33:G33)</f>
        <v>2</v>
      </c>
    </row>
    <row r="34" spans="1:8" ht="14.25" thickBot="1">
      <c r="A34" s="331"/>
      <c r="B34" s="332"/>
      <c r="C34" s="101" t="s">
        <v>62</v>
      </c>
      <c r="D34" s="96">
        <f>SUM(D31:D33)</f>
        <v>4</v>
      </c>
      <c r="E34" s="96">
        <f>SUM(E31:E33)</f>
        <v>4</v>
      </c>
      <c r="F34" s="96">
        <f>SUM(F31:F33)</f>
        <v>5</v>
      </c>
      <c r="G34" s="96">
        <f>SUM(G31:G33)</f>
        <v>5</v>
      </c>
      <c r="H34" s="90">
        <f>SUM(D34:G34)</f>
        <v>18</v>
      </c>
    </row>
    <row r="35" spans="1:8" ht="13.5">
      <c r="A35" s="314" t="s">
        <v>99</v>
      </c>
      <c r="B35" s="315"/>
      <c r="C35" s="69" t="s">
        <v>114</v>
      </c>
      <c r="D35" s="74"/>
      <c r="E35" s="74"/>
      <c r="F35" s="211">
        <v>1</v>
      </c>
      <c r="G35" s="211">
        <v>1</v>
      </c>
      <c r="H35" s="77">
        <f>SUM(F35:G35)</f>
        <v>2</v>
      </c>
    </row>
    <row r="36" spans="1:8" ht="13.5">
      <c r="A36" s="316"/>
      <c r="B36" s="317"/>
      <c r="C36" s="54" t="s">
        <v>115</v>
      </c>
      <c r="D36" s="71"/>
      <c r="E36" s="71"/>
      <c r="F36" s="211">
        <v>1</v>
      </c>
      <c r="G36" s="211">
        <v>1</v>
      </c>
      <c r="H36" s="72">
        <f>SUM(F36:G36)</f>
        <v>2</v>
      </c>
    </row>
    <row r="37" spans="1:8" ht="14.25" thickBot="1">
      <c r="A37" s="316"/>
      <c r="B37" s="317"/>
      <c r="C37" s="88" t="s">
        <v>59</v>
      </c>
      <c r="D37" s="89"/>
      <c r="E37" s="89"/>
      <c r="F37" s="89">
        <f>F35+F36</f>
        <v>2</v>
      </c>
      <c r="G37" s="89">
        <f>G35+G36</f>
        <v>2</v>
      </c>
      <c r="H37" s="83">
        <f>SUM(F37:G37)</f>
        <v>4</v>
      </c>
    </row>
    <row r="38" spans="1:8" ht="14.25" customHeight="1" thickBot="1">
      <c r="A38" s="327" t="s">
        <v>94</v>
      </c>
      <c r="B38" s="328"/>
      <c r="C38" s="328"/>
      <c r="D38" s="86">
        <f>D29+D34</f>
        <v>36</v>
      </c>
      <c r="E38" s="86">
        <f>E29+E34</f>
        <v>36</v>
      </c>
      <c r="F38" s="86">
        <f>F29+F34+F37</f>
        <v>38</v>
      </c>
      <c r="G38" s="86">
        <f>G29+G34+G37</f>
        <v>38</v>
      </c>
      <c r="H38" s="90">
        <f>SUM(D38:G38)</f>
        <v>148</v>
      </c>
    </row>
    <row r="39" spans="1:8" ht="15" customHeight="1" thickBot="1">
      <c r="A39" s="327" t="s">
        <v>95</v>
      </c>
      <c r="B39" s="328"/>
      <c r="C39" s="328"/>
      <c r="D39" s="86">
        <f>D30+D34</f>
        <v>44</v>
      </c>
      <c r="E39" s="86">
        <f t="shared" ref="E39" si="3">E30+E34</f>
        <v>44</v>
      </c>
      <c r="F39" s="86">
        <f>F30+F34+F37</f>
        <v>46</v>
      </c>
      <c r="G39" s="86">
        <f>G30+G34+G37</f>
        <v>46</v>
      </c>
      <c r="H39" s="87">
        <f>SUM(D39:G39)</f>
        <v>180</v>
      </c>
    </row>
    <row r="40" spans="1:8" ht="13.5">
      <c r="A40" s="218" t="s">
        <v>54</v>
      </c>
      <c r="B40" s="319" t="s">
        <v>101</v>
      </c>
      <c r="C40" s="84" t="s">
        <v>103</v>
      </c>
      <c r="D40" s="74">
        <v>2</v>
      </c>
      <c r="E40" s="85">
        <v>2</v>
      </c>
      <c r="F40" s="85">
        <v>1</v>
      </c>
      <c r="G40" s="74">
        <v>1</v>
      </c>
      <c r="H40" s="77">
        <f t="shared" ref="H40:H49" si="4">SUM(D40:G40)</f>
        <v>6</v>
      </c>
    </row>
    <row r="41" spans="1:8" ht="13.5">
      <c r="A41" s="218"/>
      <c r="B41" s="319"/>
      <c r="C41" s="69" t="s">
        <v>68</v>
      </c>
      <c r="D41" s="82">
        <v>1</v>
      </c>
      <c r="E41" s="82">
        <v>1</v>
      </c>
      <c r="F41" s="70"/>
      <c r="G41" s="70"/>
      <c r="H41" s="77">
        <f>SUM(D41:G41)</f>
        <v>2</v>
      </c>
    </row>
    <row r="42" spans="1:8" ht="13.5">
      <c r="A42" s="218"/>
      <c r="B42" s="319"/>
      <c r="C42" s="9" t="s">
        <v>13</v>
      </c>
      <c r="D42" s="215"/>
      <c r="E42" s="215"/>
      <c r="F42" s="82"/>
      <c r="G42" s="82"/>
      <c r="H42" s="78">
        <f>SUM(D42:G42)</f>
        <v>0</v>
      </c>
    </row>
    <row r="43" spans="1:8" ht="14.25" thickBot="1">
      <c r="A43" s="218"/>
      <c r="B43" s="319"/>
      <c r="C43" s="9" t="s">
        <v>19</v>
      </c>
      <c r="D43" s="75"/>
      <c r="E43" s="75"/>
      <c r="F43" s="75">
        <v>1</v>
      </c>
      <c r="G43" s="75">
        <v>1</v>
      </c>
      <c r="H43" s="94">
        <f>SUM(D43:G43)</f>
        <v>2</v>
      </c>
    </row>
    <row r="44" spans="1:8" ht="14.25" thickBot="1">
      <c r="A44" s="218"/>
      <c r="B44" s="321"/>
      <c r="C44" s="38" t="s">
        <v>102</v>
      </c>
      <c r="D44" s="95">
        <f>D40+D41+D42+D43</f>
        <v>3</v>
      </c>
      <c r="E44" s="95">
        <f t="shared" ref="E44:G44" si="5">E40+E41+E42+E43</f>
        <v>3</v>
      </c>
      <c r="F44" s="95">
        <f t="shared" si="5"/>
        <v>2</v>
      </c>
      <c r="G44" s="95">
        <f t="shared" si="5"/>
        <v>2</v>
      </c>
      <c r="H44" s="90">
        <f>SUM(D44:G44)</f>
        <v>10</v>
      </c>
    </row>
    <row r="45" spans="1:8" ht="13.5" customHeight="1">
      <c r="A45" s="218"/>
      <c r="B45" s="318" t="s">
        <v>63</v>
      </c>
      <c r="C45" s="10" t="s">
        <v>100</v>
      </c>
      <c r="D45" s="74"/>
      <c r="E45" s="85"/>
      <c r="F45" s="74">
        <v>1</v>
      </c>
      <c r="G45" s="74"/>
      <c r="H45" s="77">
        <f t="shared" si="4"/>
        <v>1</v>
      </c>
    </row>
    <row r="46" spans="1:8" ht="13.5">
      <c r="A46" s="218"/>
      <c r="B46" s="319"/>
      <c r="C46" s="9" t="s">
        <v>42</v>
      </c>
      <c r="D46" s="79">
        <v>1</v>
      </c>
      <c r="E46" s="79">
        <v>1</v>
      </c>
      <c r="F46" s="79"/>
      <c r="G46" s="79"/>
      <c r="H46" s="77">
        <f t="shared" si="4"/>
        <v>2</v>
      </c>
    </row>
    <row r="47" spans="1:8" ht="13.5">
      <c r="A47" s="218"/>
      <c r="B47" s="319"/>
      <c r="C47" s="212" t="s">
        <v>122</v>
      </c>
      <c r="D47" s="79">
        <v>1</v>
      </c>
      <c r="E47" s="79"/>
      <c r="F47" s="79">
        <v>1</v>
      </c>
      <c r="G47" s="79"/>
      <c r="H47" s="77">
        <f>SUM(D47:G47)</f>
        <v>2</v>
      </c>
    </row>
    <row r="48" spans="1:8" ht="13.5">
      <c r="A48" s="218"/>
      <c r="B48" s="319"/>
      <c r="C48" s="212" t="s">
        <v>50</v>
      </c>
      <c r="D48" s="70">
        <v>1</v>
      </c>
      <c r="E48" s="70"/>
      <c r="F48" s="70"/>
      <c r="G48" s="70"/>
      <c r="H48" s="77">
        <f>SUM(D48:G48)</f>
        <v>1</v>
      </c>
    </row>
    <row r="49" spans="1:8" ht="13.5">
      <c r="A49" s="218"/>
      <c r="B49" s="319"/>
      <c r="C49" s="9" t="s">
        <v>15</v>
      </c>
      <c r="D49" s="76"/>
      <c r="E49" s="76">
        <v>1</v>
      </c>
      <c r="F49" s="76"/>
      <c r="G49" s="71">
        <v>1</v>
      </c>
      <c r="H49" s="77">
        <f t="shared" si="4"/>
        <v>2</v>
      </c>
    </row>
    <row r="50" spans="1:8" ht="13.5">
      <c r="A50" s="218"/>
      <c r="B50" s="319"/>
      <c r="C50" s="10" t="s">
        <v>16</v>
      </c>
      <c r="D50" s="70"/>
      <c r="E50" s="76">
        <v>1</v>
      </c>
      <c r="F50" s="70"/>
      <c r="G50" s="76">
        <v>1</v>
      </c>
      <c r="H50" s="77">
        <f>SUM(D50:G50)</f>
        <v>2</v>
      </c>
    </row>
    <row r="51" spans="1:8" ht="14.25" thickBot="1">
      <c r="A51" s="218"/>
      <c r="B51" s="319"/>
      <c r="C51" s="97" t="s">
        <v>45</v>
      </c>
      <c r="D51" s="98"/>
      <c r="E51" s="81"/>
      <c r="F51" s="98"/>
      <c r="G51" s="81">
        <v>1</v>
      </c>
      <c r="H51" s="83">
        <f>SUM(D51:G51)</f>
        <v>1</v>
      </c>
    </row>
    <row r="52" spans="1:8" ht="14.25" thickBot="1">
      <c r="A52" s="218"/>
      <c r="B52" s="320"/>
      <c r="C52" s="101" t="s">
        <v>77</v>
      </c>
      <c r="D52" s="96">
        <f>SUM(D45:D51)</f>
        <v>3</v>
      </c>
      <c r="E52" s="96">
        <f>SUM(E45:E51)</f>
        <v>3</v>
      </c>
      <c r="F52" s="96">
        <f>SUM(F45:F51)</f>
        <v>2</v>
      </c>
      <c r="G52" s="96">
        <f>SUM(G45:G51)</f>
        <v>3</v>
      </c>
      <c r="H52" s="90">
        <f>SUM(D52:G52)</f>
        <v>11</v>
      </c>
    </row>
    <row r="53" spans="1:8" ht="13.5">
      <c r="A53" s="218"/>
      <c r="B53" s="318" t="s">
        <v>69</v>
      </c>
      <c r="C53" s="99" t="s">
        <v>46</v>
      </c>
      <c r="D53" s="74"/>
      <c r="E53" s="74"/>
      <c r="F53" s="74">
        <v>1</v>
      </c>
      <c r="G53" s="74">
        <v>1</v>
      </c>
      <c r="H53" s="100">
        <f>SUM(F53:G53)</f>
        <v>2</v>
      </c>
    </row>
    <row r="54" spans="1:8" ht="13.5">
      <c r="A54" s="218"/>
      <c r="B54" s="319"/>
      <c r="C54" s="67" t="s">
        <v>9</v>
      </c>
      <c r="D54" s="71"/>
      <c r="E54" s="71"/>
      <c r="F54" s="71">
        <v>1</v>
      </c>
      <c r="G54" s="71">
        <v>1</v>
      </c>
      <c r="H54" s="80">
        <f>SUM(F54:G54)</f>
        <v>2</v>
      </c>
    </row>
    <row r="55" spans="1:8" ht="14.25" thickBot="1">
      <c r="A55" s="218"/>
      <c r="B55" s="319"/>
      <c r="C55" s="102" t="s">
        <v>28</v>
      </c>
      <c r="D55" s="73"/>
      <c r="E55" s="73"/>
      <c r="F55" s="73">
        <v>1</v>
      </c>
      <c r="G55" s="73">
        <v>1</v>
      </c>
      <c r="H55" s="103">
        <f>SUM(F55:G55)</f>
        <v>2</v>
      </c>
    </row>
    <row r="56" spans="1:8" ht="14.25" thickBot="1">
      <c r="A56" s="218"/>
      <c r="B56" s="320"/>
      <c r="C56" s="104" t="s">
        <v>78</v>
      </c>
      <c r="D56" s="105"/>
      <c r="E56" s="105"/>
      <c r="F56" s="105">
        <v>3</v>
      </c>
      <c r="G56" s="105">
        <v>3</v>
      </c>
      <c r="H56" s="106">
        <f>SUM(D56:G56)</f>
        <v>6</v>
      </c>
    </row>
    <row r="57" spans="1:8" ht="13.5">
      <c r="A57" s="219"/>
      <c r="B57" s="325" t="s">
        <v>64</v>
      </c>
      <c r="C57" s="326"/>
      <c r="D57" s="85">
        <v>12</v>
      </c>
      <c r="E57" s="85">
        <v>12</v>
      </c>
      <c r="F57" s="85"/>
      <c r="G57" s="85"/>
      <c r="H57" s="85"/>
    </row>
    <row r="58" spans="1:8">
      <c r="A58" s="13"/>
      <c r="B58" s="14"/>
      <c r="D58" s="1">
        <f>D39+D44+D52</f>
        <v>50</v>
      </c>
      <c r="E58" s="1">
        <f t="shared" ref="E58" si="6">E39+E44+E52</f>
        <v>50</v>
      </c>
      <c r="F58" s="1">
        <f>F39+F44+F52+F56</f>
        <v>53</v>
      </c>
      <c r="G58" s="1">
        <f>G39+G44+G52+G56</f>
        <v>54</v>
      </c>
      <c r="H58" s="107">
        <f>H39+H44+H52+H56</f>
        <v>207</v>
      </c>
    </row>
    <row r="59" spans="1:8">
      <c r="D59" s="3"/>
      <c r="E59" s="3"/>
      <c r="F59" s="3"/>
      <c r="G59" s="3"/>
      <c r="H59" s="3"/>
    </row>
    <row r="60" spans="1:8">
      <c r="H60" s="1"/>
    </row>
  </sheetData>
  <mergeCells count="25">
    <mergeCell ref="B57:C57"/>
    <mergeCell ref="A40:A57"/>
    <mergeCell ref="A38:C38"/>
    <mergeCell ref="A39:C39"/>
    <mergeCell ref="A8:A28"/>
    <mergeCell ref="A31:B34"/>
    <mergeCell ref="B20:B22"/>
    <mergeCell ref="B24:B25"/>
    <mergeCell ref="B26:B28"/>
    <mergeCell ref="C27:C28"/>
    <mergeCell ref="C10:C11"/>
    <mergeCell ref="B12:B16"/>
    <mergeCell ref="C15:C16"/>
    <mergeCell ref="B17:B19"/>
    <mergeCell ref="A2:G2"/>
    <mergeCell ref="A35:B37"/>
    <mergeCell ref="B45:B52"/>
    <mergeCell ref="B40:B44"/>
    <mergeCell ref="B53:B56"/>
    <mergeCell ref="B4:B7"/>
    <mergeCell ref="C4:C7"/>
    <mergeCell ref="D4:H4"/>
    <mergeCell ref="D5:G5"/>
    <mergeCell ref="H6:H7"/>
    <mergeCell ref="A4:A7"/>
  </mergeCells>
  <pageMargins left="0.62992125984251968" right="0.23622047244094491" top="0.35433070866141736" bottom="0.15748031496062992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71"/>
  <sheetViews>
    <sheetView tabSelected="1" topLeftCell="A43" zoomScale="95" zoomScaleNormal="95" workbookViewId="0">
      <selection activeCell="F83" sqref="F83"/>
    </sheetView>
  </sheetViews>
  <sheetFormatPr defaultRowHeight="12.75"/>
  <cols>
    <col min="1" max="1" width="7.5703125" customWidth="1"/>
    <col min="2" max="2" width="12.140625" customWidth="1"/>
    <col min="3" max="3" width="20.28515625" customWidth="1"/>
    <col min="4" max="4" width="9.28515625" style="178" bestFit="1" customWidth="1"/>
    <col min="5" max="5" width="9.7109375" style="178" bestFit="1" customWidth="1"/>
    <col min="6" max="7" width="9.28515625" style="178" bestFit="1" customWidth="1"/>
    <col min="8" max="8" width="11" style="178" bestFit="1" customWidth="1"/>
  </cols>
  <sheetData>
    <row r="1" spans="1:8">
      <c r="A1" s="220" t="s">
        <v>97</v>
      </c>
      <c r="B1" s="220"/>
      <c r="C1" s="220"/>
      <c r="D1" s="220"/>
      <c r="E1" s="220"/>
      <c r="F1" s="220"/>
      <c r="G1" s="220"/>
      <c r="H1" s="132"/>
    </row>
    <row r="2" spans="1:8" ht="13.5" thickBot="1">
      <c r="A2" s="21"/>
      <c r="B2" s="51"/>
      <c r="C2" s="63" t="s">
        <v>107</v>
      </c>
      <c r="D2" s="133"/>
      <c r="E2" s="133"/>
      <c r="F2" s="133"/>
      <c r="G2" s="134"/>
      <c r="H2" s="132"/>
    </row>
    <row r="3" spans="1:8" ht="14.25">
      <c r="A3" s="28"/>
      <c r="B3" s="270" t="s">
        <v>110</v>
      </c>
      <c r="C3" s="285" t="s">
        <v>0</v>
      </c>
      <c r="D3" s="339"/>
      <c r="E3" s="339"/>
      <c r="F3" s="339"/>
      <c r="G3" s="339"/>
      <c r="H3" s="339"/>
    </row>
    <row r="4" spans="1:8" ht="14.25">
      <c r="A4" s="29"/>
      <c r="B4" s="271"/>
      <c r="C4" s="286"/>
      <c r="D4" s="340" t="s">
        <v>1</v>
      </c>
      <c r="E4" s="341"/>
      <c r="F4" s="340" t="s">
        <v>2</v>
      </c>
      <c r="G4" s="341"/>
      <c r="H4" s="135" t="s">
        <v>3</v>
      </c>
    </row>
    <row r="5" spans="1:8" ht="27">
      <c r="A5" s="29"/>
      <c r="B5" s="271"/>
      <c r="C5" s="286"/>
      <c r="D5" s="136" t="s">
        <v>74</v>
      </c>
      <c r="E5" s="136" t="s">
        <v>75</v>
      </c>
      <c r="F5" s="136" t="s">
        <v>74</v>
      </c>
      <c r="G5" s="136" t="s">
        <v>111</v>
      </c>
      <c r="H5" s="342" t="s">
        <v>4</v>
      </c>
    </row>
    <row r="6" spans="1:8" ht="15" thickBot="1">
      <c r="A6" s="29"/>
      <c r="B6" s="272"/>
      <c r="C6" s="287"/>
      <c r="D6" s="137" t="s">
        <v>20</v>
      </c>
      <c r="E6" s="137" t="s">
        <v>21</v>
      </c>
      <c r="F6" s="137" t="s">
        <v>7</v>
      </c>
      <c r="G6" s="138" t="s">
        <v>22</v>
      </c>
      <c r="H6" s="343"/>
    </row>
    <row r="7" spans="1:8" ht="13.5">
      <c r="A7" s="256" t="s">
        <v>73</v>
      </c>
      <c r="B7" s="264" t="s">
        <v>8</v>
      </c>
      <c r="C7" s="113" t="s">
        <v>9</v>
      </c>
      <c r="D7" s="139">
        <v>1</v>
      </c>
      <c r="E7" s="139">
        <v>1</v>
      </c>
      <c r="F7" s="139">
        <v>1</v>
      </c>
      <c r="G7" s="140">
        <v>1</v>
      </c>
      <c r="H7" s="141">
        <f>SUM(D7:G7)</f>
        <v>4</v>
      </c>
    </row>
    <row r="8" spans="1:8" ht="13.5">
      <c r="A8" s="257"/>
      <c r="B8" s="265"/>
      <c r="C8" s="113" t="s">
        <v>65</v>
      </c>
      <c r="D8" s="139">
        <v>3</v>
      </c>
      <c r="E8" s="139">
        <v>3</v>
      </c>
      <c r="F8" s="139">
        <v>3</v>
      </c>
      <c r="G8" s="140">
        <v>3</v>
      </c>
      <c r="H8" s="141">
        <f>SUM(D8:G8)</f>
        <v>12</v>
      </c>
    </row>
    <row r="9" spans="1:8">
      <c r="A9" s="257"/>
      <c r="B9" s="265"/>
      <c r="C9" s="262" t="s">
        <v>36</v>
      </c>
      <c r="D9" s="139">
        <v>3</v>
      </c>
      <c r="E9" s="139">
        <v>3</v>
      </c>
      <c r="F9" s="139">
        <v>3</v>
      </c>
      <c r="G9" s="139">
        <v>3</v>
      </c>
      <c r="H9" s="141">
        <f t="shared" ref="H9:H21" si="0">SUM(D9:G9)</f>
        <v>12</v>
      </c>
    </row>
    <row r="10" spans="1:8">
      <c r="A10" s="257"/>
      <c r="B10" s="266"/>
      <c r="C10" s="267"/>
      <c r="D10" s="216">
        <v>3</v>
      </c>
      <c r="E10" s="216">
        <v>3</v>
      </c>
      <c r="F10" s="216">
        <v>3</v>
      </c>
      <c r="G10" s="216">
        <v>3</v>
      </c>
      <c r="H10" s="141">
        <f>SUM(D10:G10)</f>
        <v>12</v>
      </c>
    </row>
    <row r="11" spans="1:8" ht="13.5">
      <c r="A11" s="257"/>
      <c r="B11" s="245" t="s">
        <v>48</v>
      </c>
      <c r="C11" s="113" t="s">
        <v>10</v>
      </c>
      <c r="D11" s="142"/>
      <c r="E11" s="139"/>
      <c r="F11" s="142"/>
      <c r="G11" s="139"/>
      <c r="H11" s="141">
        <f t="shared" si="0"/>
        <v>0</v>
      </c>
    </row>
    <row r="12" spans="1:8" ht="13.5">
      <c r="A12" s="257"/>
      <c r="B12" s="246"/>
      <c r="C12" s="113" t="s">
        <v>11</v>
      </c>
      <c r="D12" s="142"/>
      <c r="E12" s="139"/>
      <c r="F12" s="142"/>
      <c r="G12" s="139"/>
      <c r="H12" s="141">
        <f t="shared" si="0"/>
        <v>0</v>
      </c>
    </row>
    <row r="13" spans="1:8">
      <c r="A13" s="257"/>
      <c r="B13" s="246"/>
      <c r="C13" s="268" t="s">
        <v>39</v>
      </c>
      <c r="D13" s="139"/>
      <c r="E13" s="139"/>
      <c r="F13" s="139"/>
      <c r="G13" s="139"/>
      <c r="H13" s="141">
        <f t="shared" si="0"/>
        <v>0</v>
      </c>
    </row>
    <row r="14" spans="1:8">
      <c r="A14" s="257"/>
      <c r="B14" s="247"/>
      <c r="C14" s="269"/>
      <c r="D14" s="139"/>
      <c r="E14" s="139"/>
      <c r="F14" s="139"/>
      <c r="G14" s="139"/>
      <c r="H14" s="141">
        <f t="shared" si="0"/>
        <v>0</v>
      </c>
    </row>
    <row r="15" spans="1:8" ht="13.5">
      <c r="A15" s="257"/>
      <c r="B15" s="245" t="s">
        <v>47</v>
      </c>
      <c r="C15" s="113" t="s">
        <v>12</v>
      </c>
      <c r="D15" s="139">
        <v>2</v>
      </c>
      <c r="E15" s="139">
        <v>2</v>
      </c>
      <c r="F15" s="139">
        <v>2</v>
      </c>
      <c r="G15" s="139">
        <v>2</v>
      </c>
      <c r="H15" s="141">
        <f t="shared" si="0"/>
        <v>8</v>
      </c>
    </row>
    <row r="16" spans="1:8" ht="13.5">
      <c r="A16" s="257"/>
      <c r="B16" s="246"/>
      <c r="C16" s="113" t="s">
        <v>13</v>
      </c>
      <c r="D16" s="139">
        <v>2</v>
      </c>
      <c r="E16" s="142"/>
      <c r="F16" s="139">
        <v>2</v>
      </c>
      <c r="G16" s="213">
        <v>2</v>
      </c>
      <c r="H16" s="141">
        <f t="shared" si="0"/>
        <v>6</v>
      </c>
    </row>
    <row r="17" spans="1:8" ht="13.5">
      <c r="A17" s="257"/>
      <c r="B17" s="247"/>
      <c r="C17" s="113" t="s">
        <v>14</v>
      </c>
      <c r="D17" s="139"/>
      <c r="E17" s="139"/>
      <c r="F17" s="139"/>
      <c r="G17" s="139"/>
      <c r="H17" s="141">
        <f t="shared" si="0"/>
        <v>0</v>
      </c>
    </row>
    <row r="18" spans="1:8" ht="13.5">
      <c r="A18" s="257"/>
      <c r="B18" s="259" t="s">
        <v>66</v>
      </c>
      <c r="C18" s="32" t="s">
        <v>28</v>
      </c>
      <c r="D18" s="139"/>
      <c r="E18" s="142"/>
      <c r="F18" s="139"/>
      <c r="G18" s="142"/>
      <c r="H18" s="141">
        <f>SUM(D18:G18)</f>
        <v>0</v>
      </c>
    </row>
    <row r="19" spans="1:8" ht="13.5">
      <c r="A19" s="257"/>
      <c r="B19" s="260"/>
      <c r="C19" s="116" t="s">
        <v>16</v>
      </c>
      <c r="D19" s="139">
        <v>1</v>
      </c>
      <c r="E19" s="142"/>
      <c r="F19" s="139">
        <v>1</v>
      </c>
      <c r="G19" s="142"/>
      <c r="H19" s="141">
        <f>SUM(D19:G19)</f>
        <v>2</v>
      </c>
    </row>
    <row r="20" spans="1:8" ht="13.5">
      <c r="A20" s="257"/>
      <c r="B20" s="261"/>
      <c r="C20" s="113" t="s">
        <v>15</v>
      </c>
      <c r="D20" s="139">
        <v>1</v>
      </c>
      <c r="E20" s="142"/>
      <c r="F20" s="139">
        <v>1</v>
      </c>
      <c r="G20" s="142"/>
      <c r="H20" s="141">
        <f>SUM(D20:G20)</f>
        <v>2</v>
      </c>
    </row>
    <row r="21" spans="1:8" ht="13.5">
      <c r="A21" s="257"/>
      <c r="B21" s="245" t="s">
        <v>52</v>
      </c>
      <c r="C21" s="113" t="s">
        <v>19</v>
      </c>
      <c r="D21" s="139">
        <v>1</v>
      </c>
      <c r="E21" s="139">
        <v>1</v>
      </c>
      <c r="F21" s="139">
        <v>1</v>
      </c>
      <c r="G21" s="139">
        <v>1</v>
      </c>
      <c r="H21" s="141">
        <f t="shared" si="0"/>
        <v>4</v>
      </c>
    </row>
    <row r="22" spans="1:8">
      <c r="A22" s="257"/>
      <c r="B22" s="246"/>
      <c r="C22" s="262" t="s">
        <v>29</v>
      </c>
      <c r="D22" s="139">
        <v>3</v>
      </c>
      <c r="E22" s="139">
        <v>3</v>
      </c>
      <c r="F22" s="139">
        <v>3</v>
      </c>
      <c r="G22" s="139">
        <v>3</v>
      </c>
      <c r="H22" s="141">
        <f>SUM(D22:G22)</f>
        <v>12</v>
      </c>
    </row>
    <row r="23" spans="1:8" ht="13.5" thickBot="1">
      <c r="A23" s="257"/>
      <c r="B23" s="246"/>
      <c r="C23" s="263"/>
      <c r="D23" s="216">
        <v>3</v>
      </c>
      <c r="E23" s="216">
        <v>3</v>
      </c>
      <c r="F23" s="216">
        <v>3</v>
      </c>
      <c r="G23" s="216">
        <v>3</v>
      </c>
      <c r="H23" s="143">
        <f>SUM(D23:G23)</f>
        <v>12</v>
      </c>
    </row>
    <row r="24" spans="1:8" ht="14.25" thickBot="1">
      <c r="A24" s="257"/>
      <c r="B24" s="248" t="s">
        <v>76</v>
      </c>
      <c r="C24" s="248"/>
      <c r="D24" s="144">
        <f>D7+D8+D9+D15+D16+D19+D20+D21+D22</f>
        <v>17</v>
      </c>
      <c r="E24" s="144">
        <f>E7+E8+E9+E15+E21+E22</f>
        <v>13</v>
      </c>
      <c r="F24" s="144">
        <f>F7+F8+F9+F15+F16+F19+F20+F21+F22</f>
        <v>17</v>
      </c>
      <c r="G24" s="144">
        <f>G7+G8+G9+G15+G16+G21+G22</f>
        <v>15</v>
      </c>
      <c r="H24" s="145">
        <f>SUM(H7:H23)-H10-H14-H23</f>
        <v>62</v>
      </c>
    </row>
    <row r="25" spans="1:8" ht="15" thickBot="1">
      <c r="A25" s="258"/>
      <c r="B25" s="249" t="s">
        <v>26</v>
      </c>
      <c r="C25" s="250"/>
      <c r="D25" s="146">
        <f>D10+D23+D24</f>
        <v>23</v>
      </c>
      <c r="E25" s="146">
        <f>E24+E10+E23</f>
        <v>19</v>
      </c>
      <c r="F25" s="146">
        <f t="shared" ref="F25" si="1">F10+F23+F24</f>
        <v>23</v>
      </c>
      <c r="G25" s="146">
        <f>G10+G23+G24</f>
        <v>21</v>
      </c>
      <c r="H25" s="145">
        <f>SUM(H7:H23)</f>
        <v>86</v>
      </c>
    </row>
    <row r="26" spans="1:8" ht="13.5" customHeight="1">
      <c r="A26" s="347" t="s">
        <v>53</v>
      </c>
      <c r="B26" s="344" t="s">
        <v>72</v>
      </c>
      <c r="C26" s="113" t="s">
        <v>31</v>
      </c>
      <c r="D26" s="150">
        <v>4</v>
      </c>
      <c r="E26" s="150">
        <v>4</v>
      </c>
      <c r="F26" s="150">
        <v>4</v>
      </c>
      <c r="G26" s="150">
        <v>4</v>
      </c>
      <c r="H26" s="141">
        <f>SUM(D26:G26)</f>
        <v>16</v>
      </c>
    </row>
    <row r="27" spans="1:8" ht="13.5">
      <c r="A27" s="348"/>
      <c r="B27" s="345"/>
      <c r="C27" s="113" t="s">
        <v>11</v>
      </c>
      <c r="D27" s="151">
        <v>2</v>
      </c>
      <c r="E27" s="151">
        <v>2</v>
      </c>
      <c r="F27" s="150">
        <v>2</v>
      </c>
      <c r="G27" s="151">
        <v>2</v>
      </c>
      <c r="H27" s="141">
        <f>SUM(D27:G27)</f>
        <v>8</v>
      </c>
    </row>
    <row r="28" spans="1:8" ht="13.5">
      <c r="A28" s="348"/>
      <c r="B28" s="345"/>
      <c r="C28" s="34" t="s">
        <v>13</v>
      </c>
      <c r="D28" s="152"/>
      <c r="E28" s="131">
        <v>3</v>
      </c>
      <c r="F28" s="131"/>
      <c r="G28" s="131"/>
      <c r="H28" s="141">
        <f>SUM(E28:G28)</f>
        <v>3</v>
      </c>
    </row>
    <row r="29" spans="1:8" ht="13.5">
      <c r="A29" s="348"/>
      <c r="B29" s="345"/>
      <c r="C29" s="34" t="s">
        <v>113</v>
      </c>
      <c r="D29" s="152"/>
      <c r="E29" s="131">
        <v>0.5</v>
      </c>
      <c r="F29" s="131"/>
      <c r="G29" s="131"/>
      <c r="H29" s="141">
        <f>SUM(E29:G29)</f>
        <v>0.5</v>
      </c>
    </row>
    <row r="30" spans="1:8" ht="13.5">
      <c r="A30" s="348"/>
      <c r="B30" s="345"/>
      <c r="C30" s="34" t="s">
        <v>112</v>
      </c>
      <c r="D30" s="152"/>
      <c r="E30" s="131">
        <v>0.5</v>
      </c>
      <c r="F30" s="131"/>
      <c r="G30" s="131"/>
      <c r="H30" s="141">
        <f>SUM(E30:G30)</f>
        <v>0.5</v>
      </c>
    </row>
    <row r="31" spans="1:8" ht="13.5">
      <c r="A31" s="348"/>
      <c r="B31" s="345"/>
      <c r="C31" s="19" t="s">
        <v>28</v>
      </c>
      <c r="D31" s="131">
        <v>5</v>
      </c>
      <c r="E31" s="131">
        <v>2</v>
      </c>
      <c r="F31" s="131">
        <v>5</v>
      </c>
      <c r="G31" s="131">
        <v>5</v>
      </c>
      <c r="H31" s="141">
        <f>SUM(D31:G31)</f>
        <v>17</v>
      </c>
    </row>
    <row r="32" spans="1:8" ht="13.5">
      <c r="A32" s="348"/>
      <c r="B32" s="345"/>
      <c r="C32" s="116" t="s">
        <v>16</v>
      </c>
      <c r="D32" s="131"/>
      <c r="E32" s="131">
        <v>3</v>
      </c>
      <c r="F32" s="131"/>
      <c r="G32" s="131">
        <v>3</v>
      </c>
      <c r="H32" s="141">
        <f>SUM(E32:G32)</f>
        <v>6</v>
      </c>
    </row>
    <row r="33" spans="1:8" ht="13.5">
      <c r="A33" s="348"/>
      <c r="B33" s="345"/>
      <c r="C33" s="113" t="s">
        <v>15</v>
      </c>
      <c r="D33" s="147"/>
      <c r="E33" s="147">
        <v>3</v>
      </c>
      <c r="F33" s="147"/>
      <c r="G33" s="147">
        <v>3</v>
      </c>
      <c r="H33" s="141">
        <f t="shared" ref="H33:H39" si="2">SUM(D33:G33)</f>
        <v>6</v>
      </c>
    </row>
    <row r="34" spans="1:8">
      <c r="A34" s="348"/>
      <c r="B34" s="345"/>
      <c r="C34" s="283" t="s">
        <v>39</v>
      </c>
      <c r="D34" s="131">
        <v>4</v>
      </c>
      <c r="E34" s="131">
        <v>1</v>
      </c>
      <c r="F34" s="131">
        <v>4</v>
      </c>
      <c r="G34" s="131">
        <v>1</v>
      </c>
      <c r="H34" s="149">
        <f t="shared" si="2"/>
        <v>10</v>
      </c>
    </row>
    <row r="35" spans="1:8">
      <c r="A35" s="348"/>
      <c r="B35" s="346"/>
      <c r="C35" s="284"/>
      <c r="D35" s="217">
        <v>4</v>
      </c>
      <c r="E35" s="217">
        <v>1</v>
      </c>
      <c r="F35" s="217">
        <v>4</v>
      </c>
      <c r="G35" s="217">
        <v>1</v>
      </c>
      <c r="H35" s="149">
        <f t="shared" si="2"/>
        <v>10</v>
      </c>
    </row>
    <row r="36" spans="1:8" ht="13.5">
      <c r="A36" s="348"/>
      <c r="B36" s="280" t="s">
        <v>71</v>
      </c>
      <c r="C36" s="280"/>
      <c r="D36" s="153">
        <f>D26+D27+D31+D34</f>
        <v>15</v>
      </c>
      <c r="E36" s="154">
        <f>E26+E27+E28+E29+E30+E31+E32+E33+E34</f>
        <v>19</v>
      </c>
      <c r="F36" s="154">
        <f>F26+F27+F31+F34</f>
        <v>15</v>
      </c>
      <c r="G36" s="154">
        <f>G26+G27+G31+G32+G33+G34</f>
        <v>18</v>
      </c>
      <c r="H36" s="155">
        <f t="shared" si="2"/>
        <v>67</v>
      </c>
    </row>
    <row r="37" spans="1:8" ht="15" thickBot="1">
      <c r="A37" s="349"/>
      <c r="B37" s="281" t="s">
        <v>70</v>
      </c>
      <c r="C37" s="282"/>
      <c r="D37" s="156">
        <f>D35+D36</f>
        <v>19</v>
      </c>
      <c r="E37" s="156">
        <f>E36+E35</f>
        <v>20</v>
      </c>
      <c r="F37" s="156">
        <f>F35+F36</f>
        <v>19</v>
      </c>
      <c r="G37" s="156">
        <f>G36+G35</f>
        <v>19</v>
      </c>
      <c r="H37" s="157">
        <f t="shared" si="2"/>
        <v>77</v>
      </c>
    </row>
    <row r="38" spans="1:8" ht="14.25" thickBot="1">
      <c r="A38" s="39" t="s">
        <v>32</v>
      </c>
      <c r="B38" s="40"/>
      <c r="C38" s="41"/>
      <c r="D38" s="158">
        <f t="shared" ref="D38:F39" si="3">D24+D36</f>
        <v>32</v>
      </c>
      <c r="E38" s="158">
        <f t="shared" si="3"/>
        <v>32</v>
      </c>
      <c r="F38" s="158">
        <f t="shared" si="3"/>
        <v>32</v>
      </c>
      <c r="G38" s="158">
        <f>G24+G36</f>
        <v>33</v>
      </c>
      <c r="H38" s="159">
        <f t="shared" si="2"/>
        <v>129</v>
      </c>
    </row>
    <row r="39" spans="1:8" ht="14.25" thickBot="1">
      <c r="A39" s="39" t="s">
        <v>27</v>
      </c>
      <c r="B39" s="40"/>
      <c r="C39" s="41"/>
      <c r="D39" s="160">
        <f t="shared" si="3"/>
        <v>42</v>
      </c>
      <c r="E39" s="160">
        <f t="shared" si="3"/>
        <v>39</v>
      </c>
      <c r="F39" s="160">
        <f t="shared" si="3"/>
        <v>42</v>
      </c>
      <c r="G39" s="160">
        <f>G25+G37</f>
        <v>40</v>
      </c>
      <c r="H39" s="161">
        <f t="shared" si="2"/>
        <v>163</v>
      </c>
    </row>
    <row r="40" spans="1:8" ht="12.95" customHeight="1">
      <c r="A40" s="251" t="s">
        <v>61</v>
      </c>
      <c r="B40" s="252"/>
      <c r="C40" s="43" t="s">
        <v>41</v>
      </c>
      <c r="D40" s="162">
        <v>2</v>
      </c>
      <c r="E40" s="162">
        <v>2</v>
      </c>
      <c r="F40" s="162">
        <v>2</v>
      </c>
      <c r="G40" s="162">
        <v>2</v>
      </c>
      <c r="H40" s="148">
        <f t="shared" ref="H40:H41" si="4">SUM(D40:G40)</f>
        <v>8</v>
      </c>
    </row>
    <row r="41" spans="1:8" ht="12.95" customHeight="1">
      <c r="A41" s="253"/>
      <c r="B41" s="240"/>
      <c r="C41" s="35" t="s">
        <v>42</v>
      </c>
      <c r="D41" s="139">
        <v>1</v>
      </c>
      <c r="E41" s="139">
        <v>1</v>
      </c>
      <c r="F41" s="139">
        <v>1</v>
      </c>
      <c r="G41" s="139">
        <v>1</v>
      </c>
      <c r="H41" s="141">
        <f t="shared" si="4"/>
        <v>4</v>
      </c>
    </row>
    <row r="42" spans="1:8" ht="12.95" customHeight="1">
      <c r="A42" s="254"/>
      <c r="B42" s="255"/>
      <c r="C42" s="25" t="s">
        <v>62</v>
      </c>
      <c r="D42" s="163">
        <f>D40+D41</f>
        <v>3</v>
      </c>
      <c r="E42" s="163">
        <f>E40+E41</f>
        <v>3</v>
      </c>
      <c r="F42" s="163">
        <f>F40+F41</f>
        <v>3</v>
      </c>
      <c r="G42" s="163">
        <f>G40+G41</f>
        <v>3</v>
      </c>
      <c r="H42" s="141">
        <f t="shared" ref="H42:H48" si="5">SUM(D42:G42)</f>
        <v>12</v>
      </c>
    </row>
    <row r="43" spans="1:8" ht="12.95" customHeight="1">
      <c r="A43" s="237" t="s">
        <v>67</v>
      </c>
      <c r="B43" s="238"/>
      <c r="C43" s="113" t="s">
        <v>14</v>
      </c>
      <c r="D43" s="131">
        <v>1</v>
      </c>
      <c r="E43" s="131">
        <v>1</v>
      </c>
      <c r="F43" s="131"/>
      <c r="G43" s="131"/>
      <c r="H43" s="149">
        <f t="shared" si="5"/>
        <v>2</v>
      </c>
    </row>
    <row r="44" spans="1:8" ht="12.95" customHeight="1">
      <c r="A44" s="239"/>
      <c r="B44" s="240"/>
      <c r="C44" s="117" t="s">
        <v>9</v>
      </c>
      <c r="D44" s="131"/>
      <c r="E44" s="131"/>
      <c r="F44" s="139">
        <v>1</v>
      </c>
      <c r="G44" s="139">
        <v>1</v>
      </c>
      <c r="H44" s="149"/>
    </row>
    <row r="45" spans="1:8" ht="12.95" customHeight="1">
      <c r="A45" s="239"/>
      <c r="B45" s="240"/>
      <c r="C45" s="114" t="s">
        <v>115</v>
      </c>
      <c r="D45" s="139">
        <v>1</v>
      </c>
      <c r="E45" s="139"/>
      <c r="F45" s="139">
        <v>1</v>
      </c>
      <c r="G45" s="139">
        <v>1</v>
      </c>
      <c r="H45" s="141">
        <f t="shared" si="5"/>
        <v>3</v>
      </c>
    </row>
    <row r="46" spans="1:8" ht="12.95" customHeight="1">
      <c r="A46" s="239"/>
      <c r="B46" s="240"/>
      <c r="C46" s="115" t="s">
        <v>68</v>
      </c>
      <c r="D46" s="139"/>
      <c r="E46" s="139"/>
      <c r="F46" s="139"/>
      <c r="G46" s="139"/>
      <c r="H46" s="141">
        <f t="shared" si="5"/>
        <v>0</v>
      </c>
    </row>
    <row r="47" spans="1:8" ht="12.95" customHeight="1">
      <c r="A47" s="239"/>
      <c r="B47" s="240"/>
      <c r="C47" s="283" t="s">
        <v>39</v>
      </c>
      <c r="D47" s="131"/>
      <c r="E47" s="131">
        <v>1</v>
      </c>
      <c r="F47" s="131"/>
      <c r="G47" s="131"/>
      <c r="H47" s="149">
        <f t="shared" si="5"/>
        <v>1</v>
      </c>
    </row>
    <row r="48" spans="1:8" ht="12.95" customHeight="1">
      <c r="A48" s="239"/>
      <c r="B48" s="240"/>
      <c r="C48" s="284"/>
      <c r="D48" s="147"/>
      <c r="E48" s="147">
        <v>1</v>
      </c>
      <c r="F48" s="147"/>
      <c r="G48" s="147"/>
      <c r="H48" s="149">
        <f t="shared" si="5"/>
        <v>1</v>
      </c>
    </row>
    <row r="49" spans="1:8" ht="12.95" customHeight="1">
      <c r="A49" s="239"/>
      <c r="B49" s="240"/>
      <c r="C49" s="36" t="s">
        <v>59</v>
      </c>
      <c r="D49" s="164">
        <f>SUM(D43:D48)</f>
        <v>2</v>
      </c>
      <c r="E49" s="164">
        <v>2</v>
      </c>
      <c r="F49" s="164">
        <f>SUM(F43:F48)</f>
        <v>2</v>
      </c>
      <c r="G49" s="164">
        <v>2</v>
      </c>
      <c r="H49" s="143">
        <f>SUM(D49:G49)</f>
        <v>8</v>
      </c>
    </row>
    <row r="50" spans="1:8" ht="12.95" customHeight="1" thickBot="1">
      <c r="A50" s="241"/>
      <c r="B50" s="242"/>
      <c r="C50" s="36" t="s">
        <v>59</v>
      </c>
      <c r="D50" s="164">
        <f>D49</f>
        <v>2</v>
      </c>
      <c r="E50" s="164">
        <f>E49+E48</f>
        <v>3</v>
      </c>
      <c r="F50" s="164">
        <f>F49</f>
        <v>2</v>
      </c>
      <c r="G50" s="164">
        <f>G48+G49</f>
        <v>2</v>
      </c>
      <c r="H50" s="143">
        <f>SUM(D50:G50)</f>
        <v>9</v>
      </c>
    </row>
    <row r="51" spans="1:8" ht="12.95" customHeight="1" thickBot="1">
      <c r="A51" s="39" t="s">
        <v>108</v>
      </c>
      <c r="B51" s="46"/>
      <c r="C51" s="47"/>
      <c r="D51" s="165">
        <f>D38+D42+D49</f>
        <v>37</v>
      </c>
      <c r="E51" s="165">
        <f>E38+E42+E49</f>
        <v>37</v>
      </c>
      <c r="F51" s="165">
        <f>F24+F36+F42+F49</f>
        <v>37</v>
      </c>
      <c r="G51" s="165">
        <f>G38+G42+G49</f>
        <v>38</v>
      </c>
      <c r="H51" s="159">
        <f>H38+H42+H49</f>
        <v>149</v>
      </c>
    </row>
    <row r="52" spans="1:8" ht="12.95" customHeight="1" thickBot="1">
      <c r="A52" s="39" t="s">
        <v>109</v>
      </c>
      <c r="B52" s="46"/>
      <c r="C52" s="47"/>
      <c r="D52" s="166">
        <f>D39+D42+D49</f>
        <v>47</v>
      </c>
      <c r="E52" s="166">
        <f>E39+E42+E48+E49</f>
        <v>45</v>
      </c>
      <c r="F52" s="166">
        <f>F39+F42+F49</f>
        <v>47</v>
      </c>
      <c r="G52" s="166">
        <f>G39+G42+G49+G48</f>
        <v>45</v>
      </c>
      <c r="H52" s="161">
        <f>H39+H42+H50</f>
        <v>184</v>
      </c>
    </row>
    <row r="53" spans="1:8" ht="12.95" customHeight="1">
      <c r="A53" s="243" t="s">
        <v>63</v>
      </c>
      <c r="B53" s="243"/>
      <c r="C53" s="27" t="s">
        <v>18</v>
      </c>
      <c r="D53" s="180">
        <v>1</v>
      </c>
      <c r="E53" s="180">
        <v>1</v>
      </c>
      <c r="F53" s="180">
        <v>1</v>
      </c>
      <c r="G53" s="180">
        <v>1</v>
      </c>
      <c r="H53" s="141">
        <f t="shared" ref="H53:H61" si="6">SUM(D53:G53)</f>
        <v>4</v>
      </c>
    </row>
    <row r="54" spans="1:8" ht="12.95" customHeight="1">
      <c r="A54" s="244"/>
      <c r="B54" s="244"/>
      <c r="C54" s="27" t="s">
        <v>28</v>
      </c>
      <c r="D54" s="181">
        <v>1</v>
      </c>
      <c r="E54" s="180"/>
      <c r="F54" s="180">
        <v>1</v>
      </c>
      <c r="G54" s="180">
        <v>1</v>
      </c>
      <c r="H54" s="141">
        <f>SUM(D54:G54)</f>
        <v>3</v>
      </c>
    </row>
    <row r="55" spans="1:8" ht="12.95" customHeight="1">
      <c r="A55" s="244"/>
      <c r="B55" s="244"/>
      <c r="C55" s="19" t="s">
        <v>116</v>
      </c>
      <c r="D55" s="187"/>
      <c r="E55" s="187"/>
      <c r="F55" s="187"/>
      <c r="G55" s="187"/>
      <c r="H55" s="141">
        <f t="shared" ref="H55:H57" si="7">SUM(D55:G55)</f>
        <v>0</v>
      </c>
    </row>
    <row r="56" spans="1:8" ht="12.95" customHeight="1">
      <c r="A56" s="244"/>
      <c r="B56" s="244"/>
      <c r="C56" s="118" t="s">
        <v>121</v>
      </c>
      <c r="D56" s="187"/>
      <c r="E56" s="187"/>
      <c r="F56" s="187">
        <v>1</v>
      </c>
      <c r="G56" s="187"/>
      <c r="H56" s="141">
        <f t="shared" si="7"/>
        <v>1</v>
      </c>
    </row>
    <row r="57" spans="1:8" ht="12.95" customHeight="1">
      <c r="A57" s="244"/>
      <c r="B57" s="244"/>
      <c r="C57" s="118" t="s">
        <v>45</v>
      </c>
      <c r="D57" s="187">
        <v>1</v>
      </c>
      <c r="E57" s="187"/>
      <c r="F57" s="187"/>
      <c r="G57" s="187"/>
      <c r="H57" s="141">
        <f t="shared" si="7"/>
        <v>1</v>
      </c>
    </row>
    <row r="58" spans="1:8" ht="12.95" customHeight="1">
      <c r="A58" s="244"/>
      <c r="B58" s="244"/>
      <c r="C58" s="130" t="s">
        <v>15</v>
      </c>
      <c r="D58" s="182"/>
      <c r="E58" s="182">
        <v>1</v>
      </c>
      <c r="F58" s="183"/>
      <c r="G58" s="184">
        <v>1</v>
      </c>
      <c r="H58" s="148">
        <f t="shared" si="6"/>
        <v>2</v>
      </c>
    </row>
    <row r="59" spans="1:8" ht="12.95" customHeight="1">
      <c r="A59" s="244"/>
      <c r="B59" s="244"/>
      <c r="C59" s="27" t="s">
        <v>16</v>
      </c>
      <c r="D59" s="185"/>
      <c r="E59" s="185">
        <v>1</v>
      </c>
      <c r="F59" s="185"/>
      <c r="G59" s="185">
        <v>1</v>
      </c>
      <c r="H59" s="141">
        <f t="shared" si="6"/>
        <v>2</v>
      </c>
    </row>
    <row r="60" spans="1:8" ht="12.95" customHeight="1" thickBot="1">
      <c r="A60" s="244"/>
      <c r="B60" s="244"/>
      <c r="C60" s="27" t="s">
        <v>117</v>
      </c>
      <c r="D60" s="186">
        <v>1</v>
      </c>
      <c r="E60" s="186"/>
      <c r="F60" s="186">
        <v>1</v>
      </c>
      <c r="G60" s="186"/>
      <c r="H60" s="143">
        <f t="shared" si="6"/>
        <v>2</v>
      </c>
    </row>
    <row r="61" spans="1:8" ht="12.95" customHeight="1" thickBot="1">
      <c r="A61" s="244"/>
      <c r="B61" s="244"/>
      <c r="C61" s="92" t="s">
        <v>77</v>
      </c>
      <c r="D61" s="167">
        <f>SUM(D53:D60)</f>
        <v>4</v>
      </c>
      <c r="E61" s="167">
        <f>SUM(E53:E60)</f>
        <v>3</v>
      </c>
      <c r="F61" s="167">
        <f>SUM(F53:F60)</f>
        <v>4</v>
      </c>
      <c r="G61" s="167">
        <f>SUM(G53:G60)</f>
        <v>4</v>
      </c>
      <c r="H61" s="168">
        <f t="shared" si="6"/>
        <v>15</v>
      </c>
    </row>
    <row r="62" spans="1:8" ht="12.95" customHeight="1">
      <c r="A62" s="274" t="s">
        <v>69</v>
      </c>
      <c r="B62" s="275"/>
      <c r="C62" s="117" t="s">
        <v>18</v>
      </c>
      <c r="D62" s="169">
        <v>1</v>
      </c>
      <c r="E62" s="170">
        <v>1</v>
      </c>
      <c r="F62" s="170">
        <v>1</v>
      </c>
      <c r="G62" s="170">
        <v>1</v>
      </c>
      <c r="H62" s="148">
        <f t="shared" ref="H62:H66" si="8">SUM(D62:G62)</f>
        <v>4</v>
      </c>
    </row>
    <row r="63" spans="1:8" ht="12.95" customHeight="1">
      <c r="A63" s="276"/>
      <c r="B63" s="277"/>
      <c r="C63" s="117" t="s">
        <v>116</v>
      </c>
      <c r="D63" s="169">
        <v>1</v>
      </c>
      <c r="E63" s="170"/>
      <c r="F63" s="170"/>
      <c r="G63" s="170"/>
      <c r="H63" s="148">
        <f>SUM(D63:G63)</f>
        <v>1</v>
      </c>
    </row>
    <row r="64" spans="1:8" ht="12.95" customHeight="1">
      <c r="A64" s="276"/>
      <c r="B64" s="277"/>
      <c r="C64" s="19" t="s">
        <v>9</v>
      </c>
      <c r="D64" s="91">
        <v>1</v>
      </c>
      <c r="E64" s="91">
        <v>1</v>
      </c>
      <c r="F64" s="91">
        <v>1</v>
      </c>
      <c r="G64" s="91">
        <v>1</v>
      </c>
      <c r="H64" s="149">
        <f t="shared" si="8"/>
        <v>4</v>
      </c>
    </row>
    <row r="65" spans="1:8" ht="12.95" customHeight="1">
      <c r="A65" s="276"/>
      <c r="B65" s="277"/>
      <c r="C65" s="19" t="s">
        <v>45</v>
      </c>
      <c r="D65" s="91"/>
      <c r="E65" s="91">
        <v>0.5</v>
      </c>
      <c r="F65" s="91">
        <v>1</v>
      </c>
      <c r="G65" s="91">
        <v>1</v>
      </c>
      <c r="H65" s="149">
        <f t="shared" si="8"/>
        <v>2.5</v>
      </c>
    </row>
    <row r="66" spans="1:8" ht="12.95" customHeight="1" thickBot="1">
      <c r="A66" s="276"/>
      <c r="B66" s="277"/>
      <c r="C66" s="112" t="s">
        <v>13</v>
      </c>
      <c r="D66" s="171"/>
      <c r="E66" s="171">
        <v>1</v>
      </c>
      <c r="F66" s="171">
        <v>1</v>
      </c>
      <c r="G66" s="171">
        <v>1</v>
      </c>
      <c r="H66" s="172">
        <f t="shared" si="8"/>
        <v>3</v>
      </c>
    </row>
    <row r="67" spans="1:8" ht="12.95" customHeight="1" thickBot="1">
      <c r="A67" s="278"/>
      <c r="B67" s="279"/>
      <c r="C67" s="93" t="s">
        <v>78</v>
      </c>
      <c r="D67" s="214">
        <f>SUM(D62:D66)</f>
        <v>3</v>
      </c>
      <c r="E67" s="214">
        <f>SUM(E62:E66)</f>
        <v>3.5</v>
      </c>
      <c r="F67" s="214">
        <f>SUM(F62:F66)</f>
        <v>4</v>
      </c>
      <c r="G67" s="214">
        <f>SUM(G62:G66)</f>
        <v>4</v>
      </c>
      <c r="H67" s="173">
        <f>SUM(H62:H66)</f>
        <v>14.5</v>
      </c>
    </row>
    <row r="68" spans="1:8" ht="12.95" customHeight="1">
      <c r="A68" s="273" t="s">
        <v>64</v>
      </c>
      <c r="B68" s="273"/>
      <c r="C68" s="273"/>
      <c r="D68" s="174">
        <v>12</v>
      </c>
      <c r="E68" s="174">
        <v>12</v>
      </c>
      <c r="F68" s="174"/>
      <c r="G68" s="174"/>
      <c r="H68" s="175"/>
    </row>
    <row r="69" spans="1:8" ht="12.95" customHeight="1">
      <c r="A69" s="30"/>
      <c r="B69" s="31"/>
      <c r="C69" s="37" t="s">
        <v>119</v>
      </c>
      <c r="D69" s="176">
        <f>D52+D61+D67</f>
        <v>54</v>
      </c>
      <c r="E69" s="176">
        <f t="shared" ref="E69:G69" si="9">E52+E61+E67</f>
        <v>51.5</v>
      </c>
      <c r="F69" s="176">
        <f t="shared" si="9"/>
        <v>55</v>
      </c>
      <c r="G69" s="176">
        <f t="shared" si="9"/>
        <v>53</v>
      </c>
      <c r="H69" s="177">
        <f>SUM(D69:G69)</f>
        <v>213.5</v>
      </c>
    </row>
    <row r="70" spans="1:8">
      <c r="A70" s="30"/>
      <c r="B70" s="31"/>
      <c r="C70" s="37" t="s">
        <v>118</v>
      </c>
      <c r="D70" s="176"/>
      <c r="E70" s="176"/>
      <c r="F70" s="176"/>
      <c r="G70" s="176"/>
      <c r="H70" s="177">
        <f>'5-7 кл.'!G52+'8-9 кл.'!H58+'10-11 кл.'!H69</f>
        <v>553</v>
      </c>
    </row>
    <row r="71" spans="1:8">
      <c r="A71" s="30"/>
      <c r="B71" s="31"/>
      <c r="C71" s="37"/>
      <c r="D71" s="176"/>
      <c r="E71" s="176"/>
      <c r="F71" s="176"/>
      <c r="G71" s="176"/>
      <c r="H71" s="177"/>
    </row>
  </sheetData>
  <mergeCells count="29">
    <mergeCell ref="A53:B61"/>
    <mergeCell ref="A62:B67"/>
    <mergeCell ref="A68:C68"/>
    <mergeCell ref="B25:C25"/>
    <mergeCell ref="C34:C35"/>
    <mergeCell ref="B36:C36"/>
    <mergeCell ref="B37:C37"/>
    <mergeCell ref="A7:A25"/>
    <mergeCell ref="B7:B10"/>
    <mergeCell ref="C9:C10"/>
    <mergeCell ref="B11:B14"/>
    <mergeCell ref="C13:C14"/>
    <mergeCell ref="B15:B17"/>
    <mergeCell ref="B18:B20"/>
    <mergeCell ref="B21:B23"/>
    <mergeCell ref="C22:C23"/>
    <mergeCell ref="A40:B42"/>
    <mergeCell ref="A43:B50"/>
    <mergeCell ref="B26:B35"/>
    <mergeCell ref="A26:A37"/>
    <mergeCell ref="B24:C24"/>
    <mergeCell ref="C47:C48"/>
    <mergeCell ref="A1:G1"/>
    <mergeCell ref="B3:B6"/>
    <mergeCell ref="C3:C6"/>
    <mergeCell ref="D3:H3"/>
    <mergeCell ref="D4:E4"/>
    <mergeCell ref="F4:G4"/>
    <mergeCell ref="H5:H6"/>
  </mergeCells>
  <pageMargins left="0.7" right="0.7" top="0.75" bottom="0.75" header="0.3" footer="0.3"/>
  <pageSetup paperSize="2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5-7 кл.</vt:lpstr>
      <vt:lpstr>8-9 кл.</vt:lpstr>
      <vt:lpstr>10-11 кл.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elisa0412</cp:lastModifiedBy>
  <cp:lastPrinted>2014-09-12T02:38:34Z</cp:lastPrinted>
  <dcterms:created xsi:type="dcterms:W3CDTF">2003-05-15T02:44:17Z</dcterms:created>
  <dcterms:modified xsi:type="dcterms:W3CDTF">2015-05-12T06:48:09Z</dcterms:modified>
  <cp:category/>
</cp:coreProperties>
</file>